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rittenden\Desktop\"/>
    </mc:Choice>
  </mc:AlternateContent>
  <xr:revisionPtr revIDLastSave="0" documentId="13_ncr:1_{B4B412E6-3FA9-4540-BA7F-3DFC5FBA1956}" xr6:coauthVersionLast="45" xr6:coauthVersionMax="45" xr10:uidLastSave="{00000000-0000-0000-0000-000000000000}"/>
  <bookViews>
    <workbookView xWindow="19860" yWindow="390" windowWidth="17835" windowHeight="14370" xr2:uid="{EC18A329-F9E0-4AE5-A48D-DFC02BB75358}"/>
  </bookViews>
  <sheets>
    <sheet name="Tracking" sheetId="1" r:id="rId1"/>
    <sheet name="Overview" sheetId="8" r:id="rId2"/>
    <sheet name="Gross Payroll by EE" sheetId="2" r:id="rId3"/>
    <sheet name="Current Year FTEs" sheetId="5" r:id="rId4"/>
    <sheet name="Prior Year FTEs" sheetId="6" r:id="rId5"/>
    <sheet name="Reduction in Salaries" sheetId="7" r:id="rId6"/>
  </sheets>
  <definedNames>
    <definedName name="_xlnm.Print_Area" localSheetId="2">'Gross Payroll by EE'!$A$1:$L$29</definedName>
    <definedName name="_xlnm.Print_Area" localSheetId="1">Overview!$A$1:$C$39</definedName>
    <definedName name="_xlnm.Print_Area" localSheetId="4">'Prior Year FTEs'!$A$1:$M$48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E11" i="7" l="1"/>
  <c r="C11" i="7"/>
  <c r="L7" i="2"/>
  <c r="C29" i="2"/>
  <c r="D32" i="1"/>
  <c r="E32" i="1" l="1"/>
  <c r="F32" i="1"/>
  <c r="G32" i="1"/>
  <c r="H32" i="1"/>
  <c r="I32" i="1"/>
  <c r="J32" i="1"/>
  <c r="K32" i="1"/>
  <c r="C6" i="8" l="1"/>
  <c r="C13" i="1"/>
  <c r="C14" i="7"/>
  <c r="E14" i="7" s="1"/>
  <c r="C15" i="7"/>
  <c r="E15" i="7" s="1"/>
  <c r="C16" i="7"/>
  <c r="E16" i="7" s="1"/>
  <c r="C17" i="7"/>
  <c r="E17" i="7" s="1"/>
  <c r="C18" i="7"/>
  <c r="E18" i="7" s="1"/>
  <c r="C19" i="7"/>
  <c r="E19" i="7" s="1"/>
  <c r="C20" i="7"/>
  <c r="E20" i="7" s="1"/>
  <c r="C21" i="7"/>
  <c r="E21" i="7" s="1"/>
  <c r="C22" i="7"/>
  <c r="E22" i="7" s="1"/>
  <c r="C23" i="7"/>
  <c r="E23" i="7" s="1"/>
  <c r="C24" i="7"/>
  <c r="E24" i="7" s="1"/>
  <c r="C25" i="7"/>
  <c r="E25" i="7" s="1"/>
  <c r="C26" i="7"/>
  <c r="E26" i="7" s="1"/>
  <c r="C27" i="7"/>
  <c r="E27" i="7" s="1"/>
  <c r="C28" i="7"/>
  <c r="E28" i="7" s="1"/>
  <c r="C29" i="7"/>
  <c r="E29" i="7" s="1"/>
  <c r="C30" i="7"/>
  <c r="E30" i="7" s="1"/>
  <c r="C31" i="7"/>
  <c r="E31" i="7" s="1"/>
  <c r="C32" i="7"/>
  <c r="E32" i="7" s="1"/>
  <c r="C33" i="7"/>
  <c r="E33" i="7" s="1"/>
  <c r="C34" i="7"/>
  <c r="E34" i="7" s="1"/>
  <c r="C35" i="7"/>
  <c r="E35" i="7" s="1"/>
  <c r="C36" i="7"/>
  <c r="E36" i="7" s="1"/>
  <c r="C37" i="7"/>
  <c r="E37" i="7" s="1"/>
  <c r="C38" i="7"/>
  <c r="E38" i="7" s="1"/>
  <c r="C39" i="7"/>
  <c r="E39" i="7" s="1"/>
  <c r="C40" i="7"/>
  <c r="E40" i="7" s="1"/>
  <c r="C41" i="7"/>
  <c r="E41" i="7" s="1"/>
  <c r="C42" i="7"/>
  <c r="E42" i="7" s="1"/>
  <c r="C43" i="7"/>
  <c r="E43" i="7" s="1"/>
  <c r="M7" i="2" l="1"/>
  <c r="F43" i="6" l="1"/>
  <c r="F39" i="6"/>
  <c r="F38" i="6"/>
  <c r="F36" i="6"/>
  <c r="D25" i="1"/>
  <c r="D39" i="1" s="1"/>
  <c r="F29" i="2"/>
  <c r="G25" i="1" s="1"/>
  <c r="G29" i="2"/>
  <c r="H25" i="1" s="1"/>
  <c r="H29" i="2"/>
  <c r="I25" i="1" s="1"/>
  <c r="I29" i="2"/>
  <c r="J25" i="1" s="1"/>
  <c r="J29" i="2"/>
  <c r="K25" i="1" s="1"/>
  <c r="K39" i="1" s="1"/>
  <c r="C18" i="1"/>
  <c r="C14" i="8" s="1"/>
  <c r="J39" i="1" l="1"/>
  <c r="I39" i="1"/>
  <c r="H39" i="1"/>
  <c r="G39" i="1"/>
  <c r="E27" i="6"/>
  <c r="F27" i="6" s="1"/>
  <c r="E28" i="6"/>
  <c r="F28" i="6" s="1"/>
  <c r="E29" i="6"/>
  <c r="F29" i="6" s="1"/>
  <c r="E10" i="6"/>
  <c r="F10" i="6" s="1"/>
  <c r="E11" i="6"/>
  <c r="F11" i="6" s="1"/>
  <c r="E12" i="6"/>
  <c r="F12" i="6" s="1"/>
  <c r="E13" i="6"/>
  <c r="F13" i="6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3" i="6"/>
  <c r="F23" i="6" s="1"/>
  <c r="E24" i="6"/>
  <c r="F24" i="6" s="1"/>
  <c r="E25" i="6"/>
  <c r="F25" i="6" s="1"/>
  <c r="E22" i="6"/>
  <c r="F22" i="6" s="1"/>
  <c r="F15" i="5"/>
  <c r="E8" i="5"/>
  <c r="F8" i="5" s="1"/>
  <c r="E26" i="6"/>
  <c r="F26" i="6" s="1"/>
  <c r="E35" i="6"/>
  <c r="F35" i="6" s="1"/>
  <c r="E36" i="6"/>
  <c r="E37" i="6"/>
  <c r="F37" i="6" s="1"/>
  <c r="E38" i="6"/>
  <c r="E39" i="6"/>
  <c r="E40" i="6"/>
  <c r="F40" i="6" s="1"/>
  <c r="E41" i="6"/>
  <c r="F41" i="6" s="1"/>
  <c r="E42" i="6"/>
  <c r="F42" i="6" s="1"/>
  <c r="E43" i="6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30" i="6" l="1"/>
  <c r="F16" i="5"/>
  <c r="C21" i="8" s="1"/>
  <c r="F45" i="6"/>
  <c r="L26" i="2"/>
  <c r="M26" i="2" s="1"/>
  <c r="L27" i="2"/>
  <c r="M27" i="2" s="1"/>
  <c r="F48" i="6" l="1"/>
  <c r="C23" i="8" s="1"/>
  <c r="L8" i="2"/>
  <c r="L9" i="2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D29" i="2"/>
  <c r="E25" i="1" s="1"/>
  <c r="E39" i="1" s="1"/>
  <c r="E29" i="2"/>
  <c r="F25" i="1" s="1"/>
  <c r="F39" i="1" s="1"/>
  <c r="M9" i="2" l="1"/>
  <c r="C13" i="7"/>
  <c r="E13" i="7" s="1"/>
  <c r="M8" i="2"/>
  <c r="C12" i="7"/>
  <c r="E12" i="7" s="1"/>
  <c r="E44" i="7" s="1"/>
  <c r="L29" i="2"/>
  <c r="C27" i="8" l="1"/>
  <c r="C17" i="1"/>
  <c r="C13" i="8" s="1"/>
  <c r="C16" i="1"/>
  <c r="C10" i="8" s="1"/>
  <c r="C19" i="1"/>
  <c r="C15" i="8" s="1"/>
  <c r="C16" i="8" l="1"/>
  <c r="C18" i="8" s="1"/>
  <c r="C33" i="8" s="1"/>
  <c r="C20" i="1"/>
  <c r="D17" i="1" s="1"/>
  <c r="E17" i="1" s="1"/>
  <c r="C25" i="8" l="1"/>
  <c r="C30" i="8" s="1"/>
  <c r="C34" i="8" s="1"/>
  <c r="C36" i="8" s="1"/>
  <c r="D16" i="1"/>
  <c r="D20" i="1"/>
  <c r="C38" i="8" l="1"/>
</calcChain>
</file>

<file path=xl/sharedStrings.xml><?xml version="1.0" encoding="utf-8"?>
<sst xmlns="http://schemas.openxmlformats.org/spreadsheetml/2006/main" count="119" uniqueCount="93">
  <si>
    <t>Rent</t>
  </si>
  <si>
    <t>Utilities</t>
  </si>
  <si>
    <t>Payroll:</t>
  </si>
  <si>
    <t>Rent:</t>
  </si>
  <si>
    <t>Utilities:</t>
  </si>
  <si>
    <t>Gross Payroll</t>
  </si>
  <si>
    <t>SUTA</t>
  </si>
  <si>
    <t>Proceeds of Funds:</t>
  </si>
  <si>
    <t>Total Disbursements:</t>
  </si>
  <si>
    <t>Amount Spent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</si>
  <si>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</si>
  <si>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</si>
  <si>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</si>
  <si>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</si>
  <si>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</si>
  <si>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</si>
  <si>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</si>
  <si>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</si>
  <si>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ER Portion of Health Insurance</t>
  </si>
  <si>
    <t>Loan Amount</t>
  </si>
  <si>
    <t>Disclaimer:</t>
  </si>
  <si>
    <t>Interest on Mortgage:</t>
  </si>
  <si>
    <t>Interest on Mortgage</t>
  </si>
  <si>
    <t>Total</t>
  </si>
  <si>
    <t>Employee</t>
  </si>
  <si>
    <t>Date money was received:</t>
  </si>
  <si>
    <t>Avg.</t>
  </si>
  <si>
    <t>Total FTE</t>
  </si>
  <si>
    <t>PTs FTE</t>
  </si>
  <si>
    <t>PTs Hours</t>
  </si>
  <si>
    <t>FTEs</t>
  </si>
  <si>
    <t>Pay Date</t>
  </si>
  <si>
    <t>Note:</t>
  </si>
  <si>
    <t>Lesser of (Seasonal can only use Option 1)</t>
  </si>
  <si>
    <t>Option 2 (1/01/20 - 2/29/20):</t>
  </si>
  <si>
    <t>Option 1  &amp; Seasonal Employers (2/15/19 - 6/30/19):</t>
  </si>
  <si>
    <t>https://gusto.com/blog/health-insurance/how-calculate-fte-employee-number</t>
  </si>
  <si>
    <t>in image to the right regarding part-time ("PTs") workers.  More detail can be found at the link below.</t>
  </si>
  <si>
    <t>End date</t>
  </si>
  <si>
    <t>Pay Dates</t>
  </si>
  <si>
    <t>Electricity</t>
  </si>
  <si>
    <t>Gas</t>
  </si>
  <si>
    <t>Water</t>
  </si>
  <si>
    <t>Telephone</t>
  </si>
  <si>
    <t>Internet</t>
  </si>
  <si>
    <t>Transportation</t>
  </si>
  <si>
    <t>EE Summary by Payroll</t>
  </si>
  <si>
    <t>Forgiveness is capped at $15,384.62 per employee.</t>
  </si>
  <si>
    <t>Reduction</t>
  </si>
  <si>
    <t>Prior Year FTEs</t>
  </si>
  <si>
    <t>Prorated</t>
  </si>
  <si>
    <t>Prior QTR</t>
  </si>
  <si>
    <t>Inputs</t>
  </si>
  <si>
    <t>PPP Loan Amount</t>
  </si>
  <si>
    <t>Total eligible forgivable payroll costs</t>
  </si>
  <si>
    <t xml:space="preserve"> Other Costs Cannot Exceed 25% of Forgiveness</t>
  </si>
  <si>
    <t>Mortgage interest (obligations before 2/15/20)</t>
  </si>
  <si>
    <t>Utility payments (in service before 2/15/20)</t>
  </si>
  <si>
    <t>Total eligible other forgivable costs (not to exceed 25%)</t>
  </si>
  <si>
    <t>Total eligible forgivable costs (not to exceed loan amount)</t>
  </si>
  <si>
    <t>Reduction in Forgiveness:</t>
  </si>
  <si>
    <t>Reduction based on reduction of # of employees:</t>
  </si>
  <si>
    <t>Current FTEs</t>
  </si>
  <si>
    <t>/</t>
  </si>
  <si>
    <t>FTE Reduction in Forgiveness</t>
  </si>
  <si>
    <t>Greater of the FTE or 25% reduction</t>
  </si>
  <si>
    <t>Total eligible forgivable costs</t>
  </si>
  <si>
    <t>Reduction in forgiveness</t>
  </si>
  <si>
    <t>Amount forgiven</t>
  </si>
  <si>
    <t>Employee Name</t>
  </si>
  <si>
    <t>Reduction of EIDL Grant (up to $10k)</t>
  </si>
  <si>
    <t>Reduction in Salaries Greater than 25%</t>
  </si>
  <si>
    <t>Reduction based on reduction in salaries &gt;25%:</t>
  </si>
  <si>
    <t>ER Portion of 401k Match</t>
  </si>
  <si>
    <t>Enter as negative</t>
  </si>
  <si>
    <t>Wages Paid</t>
  </si>
  <si>
    <t>Amount that must be spent on payroll</t>
  </si>
  <si>
    <t>Calc/Link</t>
  </si>
  <si>
    <t>The following calculations are a work in progress.  The SBA needs to release additional guidance to clarify assumptions</t>
  </si>
  <si>
    <t xml:space="preserve">made in the calculations. </t>
  </si>
  <si>
    <t>How Proceeds are being Spent:</t>
  </si>
  <si>
    <t>8-week period</t>
  </si>
  <si>
    <t xml:space="preserve">Last Full </t>
  </si>
  <si>
    <t>Expenses Eligible for Forgiveness (8-week period starting when PPP loan is funded):</t>
  </si>
  <si>
    <t>Rent (lease before 2/15/20)</t>
  </si>
  <si>
    <t>Loan amount (1% interest &amp; 2 year term)</t>
  </si>
  <si>
    <t>An FTE is assumed to be someone that works 30 or more hours in a week.  See calculation</t>
  </si>
  <si>
    <t>Calculation of Measurement Period Full-Time Equivalents ("FTEs")</t>
  </si>
  <si>
    <t>The amount of any reduction in wages during the 8-week period that is greater than 25% compared to the employee's most recent full quarter.  Note only annualized wages up to $100,000 are considered.</t>
  </si>
  <si>
    <t>Calculation of Full-Time Equivalents ("FTEs") during 8-week period</t>
  </si>
  <si>
    <t>Instructions:</t>
  </si>
  <si>
    <t>Video Overview</t>
  </si>
  <si>
    <t xml:space="preserve">Click the "Video Overview" link to the right for instructions of the spreadsheet.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</si>
</sst>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vertical="top" wrapText="1" shrinkToFit="1"/>
    </xf>
    <xf numFmtId="44" fontId="0" fillId="0" borderId="4" xfId="1" applyFont="1" applyBorder="1"/>
    <xf numFmtId="0" fontId="0" fillId="3" borderId="0" xfId="0" applyFill="1" applyBorder="1"/>
    <xf numFmtId="0" fontId="0" fillId="3" borderId="0" xfId="0" applyFill="1"/>
    <xf numFmtId="44" fontId="0" fillId="0" borderId="0" xfId="1" applyFont="1" applyFill="1" applyBorder="1" applyAlignment="1">
      <alignment horizontal="center"/>
    </xf>
    <xf numFmtId="9" fontId="0" fillId="0" borderId="0" xfId="2" applyNumberFormat="1" applyFont="1"/>
    <xf numFmtId="44" fontId="0" fillId="2" borderId="2" xfId="1" applyFont="1" applyFill="1" applyBorder="1"/>
    <xf numFmtId="44" fontId="0" fillId="0" borderId="5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4" fontId="0" fillId="0" borderId="0" xfId="1" applyFont="1" applyBorder="1"/>
    <xf numFmtId="9" fontId="0" fillId="0" borderId="0" xfId="0" applyNumberFormat="1" applyFont="1"/>
    <xf numFmtId="9" fontId="3" fillId="0" borderId="0" xfId="0" applyNumberFormat="1" applyFont="1" applyFill="1"/>
    <xf numFmtId="164" fontId="0" fillId="0" borderId="0" xfId="3" applyNumberFormat="1" applyFont="1"/>
    <xf numFmtId="14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center"/>
    </xf>
    <xf numFmtId="44" fontId="0" fillId="0" borderId="0" xfId="1" applyFont="1"/>
    <xf numFmtId="43" fontId="0" fillId="0" borderId="0" xfId="3" applyFont="1"/>
    <xf numFmtId="0" fontId="0" fillId="0" borderId="6" xfId="0" applyBorder="1"/>
    <xf numFmtId="16" fontId="2" fillId="0" borderId="0" xfId="0" applyNumberFormat="1" applyFont="1" applyAlignment="1">
      <alignment horizontal="center"/>
    </xf>
    <xf numFmtId="43" fontId="0" fillId="0" borderId="0" xfId="3" applyFont="1" applyBorder="1"/>
    <xf numFmtId="0" fontId="0" fillId="0" borderId="0" xfId="0" applyFill="1"/>
    <xf numFmtId="43" fontId="0" fillId="0" borderId="0" xfId="0" applyNumberFormat="1"/>
    <xf numFmtId="0" fontId="2" fillId="0" borderId="0" xfId="0" applyFont="1" applyBorder="1" applyAlignment="1">
      <alignment horizontal="center"/>
    </xf>
    <xf numFmtId="0" fontId="0" fillId="4" borderId="7" xfId="0" applyNumberFormat="1" applyFill="1" applyBorder="1"/>
    <xf numFmtId="43" fontId="0" fillId="0" borderId="0" xfId="3" applyNumberFormat="1" applyFont="1"/>
    <xf numFmtId="0" fontId="0" fillId="4" borderId="9" xfId="0" applyNumberFormat="1" applyFill="1" applyBorder="1"/>
    <xf numFmtId="0" fontId="0" fillId="0" borderId="0" xfId="0" applyAlignment="1">
      <alignment vertical="top" wrapText="1"/>
    </xf>
    <xf numFmtId="43" fontId="0" fillId="0" borderId="0" xfId="3" applyFont="1" applyFill="1"/>
    <xf numFmtId="164" fontId="3" fillId="0" borderId="0" xfId="3" applyNumberFormat="1" applyFont="1" applyAlignment="1">
      <alignment horizontal="left" vertical="top"/>
    </xf>
    <xf numFmtId="164" fontId="0" fillId="0" borderId="0" xfId="3" applyNumberFormat="1" applyFont="1" applyAlignment="1">
      <alignment vertical="top" wrapText="1"/>
    </xf>
    <xf numFmtId="43" fontId="2" fillId="5" borderId="0" xfId="0" applyNumberFormat="1" applyFont="1" applyFill="1"/>
    <xf numFmtId="43" fontId="0" fillId="5" borderId="0" xfId="0" applyNumberFormat="1" applyFill="1"/>
    <xf numFmtId="43" fontId="0" fillId="5" borderId="0" xfId="3" applyFont="1" applyFill="1"/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3" fontId="0" fillId="0" borderId="0" xfId="0" applyNumberFormat="1" applyFill="1"/>
    <xf numFmtId="43" fontId="0" fillId="0" borderId="0" xfId="3" applyNumberFormat="1" applyFont="1" applyFill="1"/>
    <xf numFmtId="14" fontId="0" fillId="0" borderId="0" xfId="0" applyNumberFormat="1" applyFill="1"/>
    <xf numFmtId="0" fontId="4" fillId="0" borderId="0" xfId="4"/>
    <xf numFmtId="0" fontId="2" fillId="0" borderId="0" xfId="0" applyFont="1" applyAlignment="1">
      <alignment horizontal="center"/>
    </xf>
    <xf numFmtId="43" fontId="0" fillId="0" borderId="3" xfId="3" applyFont="1" applyFill="1" applyBorder="1"/>
    <xf numFmtId="43" fontId="0" fillId="0" borderId="3" xfId="3" applyFont="1" applyBorder="1"/>
    <xf numFmtId="0" fontId="0" fillId="0" borderId="0" xfId="0" quotePrefix="1" applyFill="1" applyAlignment="1">
      <alignment vertical="center"/>
    </xf>
    <xf numFmtId="0" fontId="0" fillId="0" borderId="0" xfId="0" applyAlignment="1">
      <alignment horizontal="left" indent="1"/>
    </xf>
    <xf numFmtId="44" fontId="0" fillId="0" borderId="0" xfId="1" applyFont="1" applyFill="1" applyBorder="1"/>
    <xf numFmtId="0" fontId="0" fillId="0" borderId="0" xfId="0" quotePrefix="1" applyNumberForma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44" fontId="0" fillId="6" borderId="2" xfId="1" applyFont="1" applyFill="1" applyBorder="1"/>
    <xf numFmtId="44" fontId="0" fillId="6" borderId="3" xfId="1" applyFont="1" applyFill="1" applyBorder="1"/>
    <xf numFmtId="43" fontId="0" fillId="6" borderId="2" xfId="3" applyFont="1" applyFill="1" applyBorder="1"/>
    <xf numFmtId="14" fontId="2" fillId="2" borderId="2" xfId="3" applyNumberFormat="1" applyFont="1" applyFill="1" applyBorder="1" applyAlignment="1">
      <alignment horizontal="center"/>
    </xf>
    <xf numFmtId="14" fontId="2" fillId="6" borderId="2" xfId="3" applyNumberFormat="1" applyFont="1" applyFill="1" applyBorder="1" applyAlignment="1">
      <alignment horizontal="center"/>
    </xf>
    <xf numFmtId="44" fontId="0" fillId="6" borderId="0" xfId="1" applyFont="1" applyFill="1"/>
    <xf numFmtId="43" fontId="0" fillId="6" borderId="0" xfId="3" applyFont="1" applyFill="1"/>
    <xf numFmtId="44" fontId="0" fillId="6" borderId="0" xfId="0" applyNumberFormat="1" applyFill="1"/>
    <xf numFmtId="44" fontId="0" fillId="4" borderId="8" xfId="0" applyNumberFormat="1" applyFill="1" applyBorder="1"/>
    <xf numFmtId="43" fontId="0" fillId="4" borderId="8" xfId="3" applyFont="1" applyFill="1" applyBorder="1"/>
    <xf numFmtId="2" fontId="0" fillId="0" borderId="0" xfId="0" applyNumberFormat="1"/>
    <xf numFmtId="165" fontId="0" fillId="0" borderId="0" xfId="0" applyNumberFormat="1"/>
    <xf numFmtId="43" fontId="0" fillId="4" borderId="9" xfId="3" applyFont="1" applyFill="1" applyBorder="1"/>
    <xf numFmtId="44" fontId="0" fillId="4" borderId="9" xfId="1" applyFont="1" applyFill="1" applyBorder="1"/>
    <xf numFmtId="44" fontId="0" fillId="0" borderId="0" xfId="0" applyNumberFormat="1" applyFill="1"/>
    <xf numFmtId="43" fontId="0" fillId="6" borderId="8" xfId="3" applyFont="1" applyFill="1" applyBorder="1"/>
    <xf numFmtId="43" fontId="0" fillId="6" borderId="4" xfId="3" applyFont="1" applyFill="1" applyBorder="1"/>
    <xf numFmtId="43" fontId="0" fillId="6" borderId="10" xfId="3" applyFont="1" applyFill="1" applyBorder="1"/>
    <xf numFmtId="43" fontId="0" fillId="6" borderId="11" xfId="3" applyFont="1" applyFill="1" applyBorder="1"/>
    <xf numFmtId="164" fontId="2" fillId="0" borderId="0" xfId="3" applyNumberFormat="1" applyFont="1"/>
    <xf numFmtId="0" fontId="0" fillId="0" borderId="0" xfId="3" applyNumberFormat="1" applyFont="1" applyBorder="1" applyAlignment="1">
      <alignment horizontal="right"/>
    </xf>
    <xf numFmtId="166" fontId="0" fillId="0" borderId="0" xfId="1" applyNumberFormat="1" applyFont="1" applyFill="1" applyBorder="1"/>
    <xf numFmtId="0" fontId="0" fillId="0" borderId="0" xfId="3" applyNumberFormat="1" applyFont="1" applyBorder="1" applyAlignment="1">
      <alignment horizontal="left"/>
    </xf>
    <xf numFmtId="9" fontId="0" fillId="0" borderId="0" xfId="2" applyFont="1"/>
    <xf numFmtId="164" fontId="5" fillId="0" borderId="0" xfId="3" applyNumberFormat="1" applyFont="1"/>
    <xf numFmtId="166" fontId="0" fillId="0" borderId="0" xfId="1" applyNumberFormat="1" applyFont="1" applyFill="1"/>
    <xf numFmtId="164" fontId="0" fillId="0" borderId="0" xfId="3" applyNumberFormat="1" applyFont="1" applyAlignment="1">
      <alignment vertical="center" textRotation="90" wrapText="1"/>
    </xf>
    <xf numFmtId="0" fontId="2" fillId="0" borderId="0" xfId="3" applyNumberFormat="1" applyFont="1" applyBorder="1" applyAlignment="1">
      <alignment horizontal="center"/>
    </xf>
    <xf numFmtId="164" fontId="6" fillId="0" borderId="0" xfId="3" applyNumberFormat="1" applyFont="1"/>
    <xf numFmtId="164" fontId="0" fillId="0" borderId="0" xfId="3" applyNumberFormat="1" applyFont="1" applyBorder="1"/>
    <xf numFmtId="164" fontId="2" fillId="0" borderId="0" xfId="3" applyNumberFormat="1" applyFont="1" applyAlignment="1">
      <alignment horizontal="center"/>
    </xf>
    <xf numFmtId="44" fontId="0" fillId="0" borderId="6" xfId="1" applyNumberFormat="1" applyFont="1" applyBorder="1"/>
    <xf numFmtId="166" fontId="0" fillId="0" borderId="4" xfId="1" applyNumberFormat="1" applyFont="1" applyBorder="1"/>
    <xf numFmtId="166" fontId="0" fillId="0" borderId="0" xfId="3" applyNumberFormat="1" applyFont="1" applyBorder="1"/>
    <xf numFmtId="166" fontId="0" fillId="0" borderId="9" xfId="1" applyNumberFormat="1" applyFont="1" applyBorder="1"/>
    <xf numFmtId="164" fontId="0" fillId="0" borderId="0" xfId="3" applyNumberFormat="1" applyFont="1" applyAlignment="1">
      <alignment horizontal="right"/>
    </xf>
    <xf numFmtId="166" fontId="0" fillId="6" borderId="0" xfId="1" applyNumberFormat="1" applyFont="1" applyFill="1"/>
    <xf numFmtId="164" fontId="2" fillId="0" borderId="0" xfId="3" applyNumberFormat="1" applyFont="1" applyFill="1" applyAlignment="1">
      <alignment horizontal="center"/>
    </xf>
    <xf numFmtId="164" fontId="0" fillId="6" borderId="0" xfId="3" applyNumberFormat="1" applyFont="1" applyFill="1"/>
    <xf numFmtId="164" fontId="0" fillId="6" borderId="6" xfId="3" applyNumberFormat="1" applyFont="1" applyFill="1" applyBorder="1"/>
    <xf numFmtId="164" fontId="7" fillId="6" borderId="0" xfId="3" applyNumberFormat="1" applyFont="1" applyFill="1"/>
    <xf numFmtId="0" fontId="2" fillId="0" borderId="0" xfId="0" applyFont="1" applyAlignment="1">
      <alignment horizontal="left"/>
    </xf>
    <xf numFmtId="166" fontId="2" fillId="6" borderId="9" xfId="1" applyNumberFormat="1" applyFont="1" applyFill="1" applyBorder="1"/>
    <xf numFmtId="164" fontId="0" fillId="6" borderId="0" xfId="3" applyNumberFormat="1" applyFont="1" applyFill="1" applyBorder="1"/>
    <xf numFmtId="164" fontId="0" fillId="2" borderId="0" xfId="3" applyNumberFormat="1" applyFont="1" applyFill="1" applyBorder="1"/>
    <xf numFmtId="44" fontId="3" fillId="0" borderId="0" xfId="1" applyFont="1"/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8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3" applyNumberFormat="1" applyFont="1" applyAlignment="1">
      <alignment horizontal="left" vertical="top" wrapText="1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28389</xdr:colOff>
      <xdr:row>7</xdr:row>
      <xdr:rowOff>7451</xdr:rowOff>
    </xdr:from>
    <xdr:ext cx="3965574" cy="3499057"/>
    <xdr:pic>
      <xdr:nvPicPr>
        <xdr:cNvPr id="2" name="Picture 1">
          <a:extLst>
            <a:ext uri="{FF2B5EF4-FFF2-40B4-BE49-F238E27FC236}">
              <a16:creationId xmlns:a16="http://schemas.microsoft.com/office/drawing/2014/main" id="{F0314EDB-B7C6-43DE-814B-FB6793EC1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2360" y="1340951"/>
          <a:ext cx="3965574" cy="34990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31750</xdr:colOff>
      <xdr:row>8</xdr:row>
      <xdr:rowOff>174625</xdr:rowOff>
    </xdr:from>
    <xdr:ext cx="3965574" cy="3499057"/>
    <xdr:pic>
      <xdr:nvPicPr>
        <xdr:cNvPr id="3" name="Picture 2">
          <a:extLst>
            <a:ext uri="{FF2B5EF4-FFF2-40B4-BE49-F238E27FC236}">
              <a16:creationId xmlns:a16="http://schemas.microsoft.com/office/drawing/2014/main" id="{EEDC4293-091E-4DFB-B659-7AAF456C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5" y="1698625"/>
          <a:ext cx="3965574" cy="34990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m.com/share/47d24f122bb749d5973e6268f79c75b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gusto.com/blog/health-insurance/how-calculate-fte-employee-numb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gusto.com/blog/health-insurance/how-calculate-fte-employee-numbe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5E2C-4463-4EE5-A1BE-40AAF92518CC}">
  <dimension ref="A1:P44"/>
  <sheetViews>
    <sheetView tabSelected="1" zoomScale="85" zoomScaleNormal="85" workbookViewId="0">
      <selection activeCell="C11" sqref="C11"/>
    </sheetView>
  </sheetViews>
  <sheetFormatPr defaultRowHeight="15" x14ac:dyDescent="0.25"/>
  <cols>
    <col min="1" max="1" width="12.5703125" customWidth="1"/>
    <col min="2" max="2" width="27" customWidth="1"/>
    <col min="3" max="3" width="30.140625" customWidth="1"/>
    <col min="4" max="4" width="14.28515625" customWidth="1"/>
    <col min="5" max="5" width="11.5703125" bestFit="1" customWidth="1"/>
    <col min="6" max="6" width="12.5703125" bestFit="1" customWidth="1"/>
    <col min="7" max="11" width="15.7109375" customWidth="1"/>
    <col min="12" max="12" width="13.5703125" bestFit="1" customWidth="1"/>
    <col min="13" max="13" width="11.7109375" bestFit="1" customWidth="1"/>
    <col min="14" max="14" width="9.85546875" bestFit="1" customWidth="1"/>
    <col min="16" max="16" width="12.5703125" bestFit="1" customWidth="1"/>
  </cols>
  <sheetData>
    <row r="1" spans="1:10" x14ac:dyDescent="0.25">
      <c r="D1" s="100" t="s">
        <v>52</v>
      </c>
      <c r="E1" s="101" t="s">
        <v>77</v>
      </c>
    </row>
    <row r="6" spans="1:10" x14ac:dyDescent="0.25">
      <c r="A6" s="35" t="s">
        <v>20</v>
      </c>
      <c r="B6" t="s">
        <v>78</v>
      </c>
    </row>
    <row r="7" spans="1:10" x14ac:dyDescent="0.25">
      <c r="A7" s="35"/>
      <c r="B7" t="s">
        <v>79</v>
      </c>
    </row>
    <row r="8" spans="1:10" x14ac:dyDescent="0.25">
      <c r="A8" s="35"/>
    </row>
    <row r="9" spans="1:10" x14ac:dyDescent="0.25">
      <c r="A9" s="35" t="s">
        <v>90</v>
      </c>
      <c r="B9" t="s">
        <v>92</v>
      </c>
      <c r="G9" s="102" t="s">
        <v>91</v>
      </c>
    </row>
    <row r="10" spans="1:10" ht="15.75" thickBot="1" x14ac:dyDescent="0.3"/>
    <row r="11" spans="1:10" ht="14.25" customHeight="1" thickBot="1" x14ac:dyDescent="0.3">
      <c r="B11" s="14" t="s">
        <v>19</v>
      </c>
      <c r="C11" s="10"/>
      <c r="D11" s="20"/>
      <c r="F11" s="36"/>
      <c r="G11" s="36"/>
      <c r="H11" s="36"/>
      <c r="I11" s="36"/>
      <c r="J11" s="36"/>
    </row>
    <row r="12" spans="1:10" ht="14.25" customHeight="1" thickBot="1" x14ac:dyDescent="0.3">
      <c r="B12" s="14"/>
      <c r="C12" s="51"/>
      <c r="D12" s="20"/>
      <c r="F12" s="36"/>
      <c r="G12" s="36"/>
      <c r="H12" s="36"/>
      <c r="I12" s="36"/>
      <c r="J12" s="36"/>
    </row>
    <row r="13" spans="1:10" ht="14.25" customHeight="1" thickBot="1" x14ac:dyDescent="0.3">
      <c r="B13" s="14" t="s">
        <v>76</v>
      </c>
      <c r="C13" s="54">
        <f>C11*0.75</f>
        <v>0</v>
      </c>
      <c r="D13" s="20"/>
      <c r="F13" s="36"/>
      <c r="G13" s="36"/>
      <c r="H13" s="36"/>
      <c r="I13" s="36"/>
      <c r="J13" s="36"/>
    </row>
    <row r="14" spans="1:10" ht="14.45" customHeight="1" x14ac:dyDescent="0.25">
      <c r="E14" s="18"/>
      <c r="F14" s="36"/>
      <c r="G14" s="36"/>
      <c r="H14" s="36"/>
      <c r="I14" s="36"/>
      <c r="J14" s="36"/>
    </row>
    <row r="15" spans="1:10" ht="15.75" thickBot="1" x14ac:dyDescent="0.3">
      <c r="A15" s="13" t="s">
        <v>80</v>
      </c>
      <c r="B15" s="13"/>
      <c r="F15" s="36"/>
      <c r="G15" s="36"/>
      <c r="H15" s="36"/>
      <c r="I15" s="36"/>
      <c r="J15" s="36"/>
    </row>
    <row r="16" spans="1:10" ht="15.75" thickBot="1" x14ac:dyDescent="0.3">
      <c r="B16" s="2" t="s">
        <v>2</v>
      </c>
      <c r="C16" s="54">
        <f>SUM(D25:K28)</f>
        <v>0</v>
      </c>
      <c r="D16" s="9" t="str">
        <f>IF(C16=0," ",C16/C20)</f>
        <v xml:space="preserve"> </v>
      </c>
    </row>
    <row r="17" spans="1:14" ht="15.75" thickBot="1" x14ac:dyDescent="0.3">
      <c r="B17" s="2" t="s">
        <v>3</v>
      </c>
      <c r="C17" s="56">
        <f>SUM(D30:K30)</f>
        <v>0</v>
      </c>
      <c r="D17" s="9" t="str">
        <f>IF(SUM(C17:C19)=0," ",SUM(C17:C19)/C20)</f>
        <v xml:space="preserve"> </v>
      </c>
      <c r="E17" s="17" t="str">
        <f>IF(D17=" "," ",(IF(D17&gt;0.25,"NON-PAYROLL COSTS CANNOT EXCEED 25%","")))</f>
        <v xml:space="preserve"> </v>
      </c>
    </row>
    <row r="18" spans="1:14" ht="15.75" thickBot="1" x14ac:dyDescent="0.3">
      <c r="B18" s="2" t="s">
        <v>21</v>
      </c>
      <c r="C18" s="56">
        <f>SUM(D31:K31)</f>
        <v>0</v>
      </c>
      <c r="D18" s="16"/>
      <c r="E18" s="17"/>
    </row>
    <row r="19" spans="1:14" ht="15.75" thickBot="1" x14ac:dyDescent="0.3">
      <c r="B19" s="2" t="s">
        <v>4</v>
      </c>
      <c r="C19" s="56">
        <f>SUM(D32:K32)</f>
        <v>0</v>
      </c>
      <c r="D19" s="9"/>
    </row>
    <row r="20" spans="1:14" ht="15.75" thickBot="1" x14ac:dyDescent="0.3">
      <c r="B20" s="2" t="s">
        <v>9</v>
      </c>
      <c r="C20" s="11">
        <f>SUM(C16:C19)</f>
        <v>0</v>
      </c>
      <c r="D20" s="17" t="str">
        <f>IF(C20&gt;C11,"Cannot exceed loan amount","")</f>
        <v/>
      </c>
      <c r="E20" s="8"/>
    </row>
    <row r="21" spans="1:14" ht="15.75" thickTop="1" x14ac:dyDescent="0.25">
      <c r="B21" s="2"/>
      <c r="C21" s="15"/>
      <c r="E21" s="8"/>
    </row>
    <row r="22" spans="1:14" ht="15.75" thickBot="1" x14ac:dyDescent="0.3">
      <c r="B22" s="2"/>
      <c r="C22" s="15"/>
      <c r="D22" s="103" t="s">
        <v>39</v>
      </c>
      <c r="E22" s="103"/>
      <c r="F22" s="103"/>
      <c r="G22" s="103"/>
      <c r="H22" s="103"/>
      <c r="I22" s="103"/>
      <c r="J22" s="103"/>
      <c r="K22" s="103"/>
    </row>
    <row r="23" spans="1:14" ht="15.75" thickBot="1" x14ac:dyDescent="0.3">
      <c r="B23" s="14" t="s">
        <v>25</v>
      </c>
      <c r="C23" s="57"/>
      <c r="D23" s="40"/>
      <c r="E23" s="40"/>
      <c r="F23" s="40"/>
      <c r="G23" s="40"/>
      <c r="H23" s="40"/>
      <c r="I23" s="40"/>
      <c r="J23" s="40"/>
      <c r="K23" s="40"/>
      <c r="L23" s="58" t="str">
        <f>IF(ISBLANK(C23)," ",C23+56)</f>
        <v xml:space="preserve"> </v>
      </c>
      <c r="M23" s="3" t="s">
        <v>38</v>
      </c>
      <c r="N23" s="19"/>
    </row>
    <row r="24" spans="1:14" x14ac:dyDescent="0.25">
      <c r="C24" s="3" t="s">
        <v>7</v>
      </c>
      <c r="D24" s="12" t="s">
        <v>10</v>
      </c>
      <c r="E24" s="12" t="s">
        <v>11</v>
      </c>
      <c r="F24" s="12" t="s">
        <v>12</v>
      </c>
      <c r="G24" s="12" t="s">
        <v>13</v>
      </c>
      <c r="H24" s="12" t="s">
        <v>14</v>
      </c>
      <c r="I24" s="12" t="s">
        <v>15</v>
      </c>
      <c r="J24" s="12" t="s">
        <v>16</v>
      </c>
      <c r="K24" s="12" t="s">
        <v>17</v>
      </c>
      <c r="L24" s="3"/>
    </row>
    <row r="25" spans="1:14" x14ac:dyDescent="0.25">
      <c r="A25" s="52"/>
      <c r="B25" s="1"/>
      <c r="C25" s="4" t="s">
        <v>5</v>
      </c>
      <c r="D25" s="55">
        <f>'Gross Payroll by EE'!C29</f>
        <v>0</v>
      </c>
      <c r="E25" s="55">
        <f>'Gross Payroll by EE'!D29</f>
        <v>0</v>
      </c>
      <c r="F25" s="55">
        <f>'Gross Payroll by EE'!E29</f>
        <v>0</v>
      </c>
      <c r="G25" s="55">
        <f>'Gross Payroll by EE'!F29</f>
        <v>0</v>
      </c>
      <c r="H25" s="55">
        <f>'Gross Payroll by EE'!G29</f>
        <v>0</v>
      </c>
      <c r="I25" s="55">
        <f>'Gross Payroll by EE'!H29</f>
        <v>0</v>
      </c>
      <c r="J25" s="55">
        <f>'Gross Payroll by EE'!I29</f>
        <v>0</v>
      </c>
      <c r="K25" s="55">
        <f>'Gross Payroll by EE'!J29</f>
        <v>0</v>
      </c>
    </row>
    <row r="26" spans="1:14" x14ac:dyDescent="0.25">
      <c r="A26" s="52"/>
      <c r="B26" s="1"/>
      <c r="C26" s="2" t="s">
        <v>18</v>
      </c>
      <c r="D26" s="48"/>
      <c r="E26" s="47"/>
      <c r="F26" s="48"/>
      <c r="G26" s="48"/>
      <c r="H26" s="48"/>
      <c r="I26" s="48"/>
      <c r="J26" s="48"/>
      <c r="K26" s="48"/>
    </row>
    <row r="27" spans="1:14" x14ac:dyDescent="0.25">
      <c r="A27" s="52"/>
      <c r="B27" s="1"/>
      <c r="C27" s="2" t="s">
        <v>73</v>
      </c>
      <c r="D27" s="48"/>
      <c r="E27" s="47"/>
      <c r="F27" s="48"/>
      <c r="G27" s="48"/>
      <c r="H27" s="48"/>
      <c r="I27" s="48"/>
      <c r="J27" s="48"/>
      <c r="K27" s="48"/>
    </row>
    <row r="28" spans="1:14" x14ac:dyDescent="0.25">
      <c r="A28" s="52"/>
      <c r="B28" s="1"/>
      <c r="C28" s="2" t="s">
        <v>6</v>
      </c>
      <c r="D28" s="48"/>
      <c r="E28" s="47"/>
      <c r="F28" s="48"/>
      <c r="G28" s="48"/>
      <c r="H28" s="48"/>
      <c r="I28" s="48"/>
      <c r="J28" s="48"/>
      <c r="K28" s="48"/>
    </row>
    <row r="29" spans="1:14" x14ac:dyDescent="0.25">
      <c r="A29" s="27"/>
      <c r="C29" s="7"/>
      <c r="D29" s="6"/>
      <c r="E29" s="6"/>
      <c r="F29" s="6"/>
      <c r="G29" s="6"/>
      <c r="H29" s="6"/>
      <c r="I29" s="6"/>
      <c r="J29" s="6"/>
      <c r="K29" s="6"/>
    </row>
    <row r="30" spans="1:14" x14ac:dyDescent="0.25">
      <c r="A30" s="53"/>
      <c r="B30" s="1"/>
      <c r="C30" t="s">
        <v>0</v>
      </c>
      <c r="D30" s="48"/>
      <c r="E30" s="47"/>
      <c r="F30" s="48"/>
      <c r="G30" s="48"/>
      <c r="H30" s="48"/>
      <c r="I30" s="48"/>
      <c r="J30" s="48"/>
      <c r="K30" s="48"/>
      <c r="M30" s="20"/>
    </row>
    <row r="31" spans="1:14" x14ac:dyDescent="0.25">
      <c r="A31" s="53"/>
      <c r="B31" s="1"/>
      <c r="C31" t="s">
        <v>22</v>
      </c>
      <c r="D31" s="48"/>
      <c r="E31" s="47"/>
      <c r="F31" s="48"/>
      <c r="G31" s="48"/>
      <c r="H31" s="48"/>
      <c r="I31" s="48"/>
      <c r="J31" s="48"/>
      <c r="K31" s="48"/>
      <c r="M31" s="20"/>
    </row>
    <row r="32" spans="1:14" x14ac:dyDescent="0.25">
      <c r="A32" s="53"/>
      <c r="B32" s="1"/>
      <c r="C32" t="s">
        <v>1</v>
      </c>
      <c r="D32" s="55">
        <f>SUM(D33:D38)</f>
        <v>0</v>
      </c>
      <c r="E32" s="55">
        <f t="shared" ref="E32:K32" si="0">SUM(E33:E38)</f>
        <v>0</v>
      </c>
      <c r="F32" s="55">
        <f t="shared" si="0"/>
        <v>0</v>
      </c>
      <c r="G32" s="55">
        <f t="shared" si="0"/>
        <v>0</v>
      </c>
      <c r="H32" s="55">
        <f t="shared" si="0"/>
        <v>0</v>
      </c>
      <c r="I32" s="55">
        <f t="shared" si="0"/>
        <v>0</v>
      </c>
      <c r="J32" s="55">
        <f t="shared" si="0"/>
        <v>0</v>
      </c>
      <c r="K32" s="55">
        <f t="shared" si="0"/>
        <v>0</v>
      </c>
      <c r="M32" s="20"/>
    </row>
    <row r="33" spans="1:16" x14ac:dyDescent="0.25">
      <c r="A33" s="53"/>
      <c r="B33" s="1"/>
      <c r="C33" s="50" t="s">
        <v>40</v>
      </c>
      <c r="D33" s="48"/>
      <c r="E33" s="47"/>
      <c r="F33" s="48"/>
      <c r="G33" s="48"/>
      <c r="H33" s="48"/>
      <c r="I33" s="48"/>
      <c r="J33" s="48"/>
      <c r="K33" s="48"/>
      <c r="M33" s="20"/>
    </row>
    <row r="34" spans="1:16" x14ac:dyDescent="0.25">
      <c r="A34" s="53"/>
      <c r="B34" s="1"/>
      <c r="C34" s="50" t="s">
        <v>41</v>
      </c>
      <c r="D34" s="48"/>
      <c r="E34" s="47"/>
      <c r="F34" s="48"/>
      <c r="G34" s="48"/>
      <c r="H34" s="48"/>
      <c r="I34" s="48"/>
      <c r="J34" s="48"/>
      <c r="K34" s="48"/>
      <c r="M34" s="20"/>
    </row>
    <row r="35" spans="1:16" x14ac:dyDescent="0.25">
      <c r="A35" s="53"/>
      <c r="B35" s="1"/>
      <c r="C35" s="50" t="s">
        <v>44</v>
      </c>
      <c r="D35" s="48"/>
      <c r="E35" s="47"/>
      <c r="F35" s="48"/>
      <c r="G35" s="48"/>
      <c r="H35" s="48"/>
      <c r="I35" s="48"/>
      <c r="J35" s="48"/>
      <c r="K35" s="48"/>
      <c r="M35" s="20"/>
    </row>
    <row r="36" spans="1:16" x14ac:dyDescent="0.25">
      <c r="A36" s="53"/>
      <c r="B36" s="1"/>
      <c r="C36" s="50" t="s">
        <v>43</v>
      </c>
      <c r="D36" s="48"/>
      <c r="E36" s="47"/>
      <c r="F36" s="48"/>
      <c r="G36" s="48"/>
      <c r="H36" s="48"/>
      <c r="I36" s="48"/>
      <c r="J36" s="48"/>
      <c r="K36" s="48"/>
      <c r="M36" s="20"/>
    </row>
    <row r="37" spans="1:16" x14ac:dyDescent="0.25">
      <c r="A37" s="53"/>
      <c r="B37" s="1"/>
      <c r="C37" s="50" t="s">
        <v>45</v>
      </c>
      <c r="D37" s="48"/>
      <c r="E37" s="47"/>
      <c r="F37" s="48"/>
      <c r="G37" s="48"/>
      <c r="H37" s="48"/>
      <c r="I37" s="48"/>
      <c r="J37" s="48"/>
      <c r="K37" s="48"/>
      <c r="M37" s="20"/>
      <c r="P37" s="20"/>
    </row>
    <row r="38" spans="1:16" x14ac:dyDescent="0.25">
      <c r="A38" s="53"/>
      <c r="B38" s="1"/>
      <c r="C38" s="50" t="s">
        <v>42</v>
      </c>
      <c r="D38" s="48"/>
      <c r="E38" s="47"/>
      <c r="F38" s="48"/>
      <c r="G38" s="48"/>
      <c r="H38" s="48"/>
      <c r="I38" s="48"/>
      <c r="J38" s="48"/>
      <c r="K38" s="48"/>
    </row>
    <row r="39" spans="1:16" ht="15.75" thickBot="1" x14ac:dyDescent="0.3">
      <c r="B39" s="1"/>
      <c r="C39" s="3" t="s">
        <v>8</v>
      </c>
      <c r="D39" s="5">
        <f t="shared" ref="D39:K39" si="1">SUM(D25:D28,D30:D32)</f>
        <v>0</v>
      </c>
      <c r="E39" s="5">
        <f t="shared" si="1"/>
        <v>0</v>
      </c>
      <c r="F39" s="5">
        <f t="shared" si="1"/>
        <v>0</v>
      </c>
      <c r="G39" s="5">
        <f t="shared" si="1"/>
        <v>0</v>
      </c>
      <c r="H39" s="5">
        <f t="shared" si="1"/>
        <v>0</v>
      </c>
      <c r="I39" s="5">
        <f t="shared" si="1"/>
        <v>0</v>
      </c>
      <c r="J39" s="5">
        <f t="shared" si="1"/>
        <v>0</v>
      </c>
      <c r="K39" s="5">
        <f t="shared" si="1"/>
        <v>0</v>
      </c>
    </row>
    <row r="40" spans="1:16" ht="15.75" thickTop="1" x14ac:dyDescent="0.25">
      <c r="B40" s="1"/>
    </row>
    <row r="41" spans="1:16" x14ac:dyDescent="0.25">
      <c r="A41" s="49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6" x14ac:dyDescent="0.25">
      <c r="A42" s="49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6" x14ac:dyDescent="0.25">
      <c r="A43" s="27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6" x14ac:dyDescent="0.25">
      <c r="B44" s="1"/>
    </row>
  </sheetData>
  <sortState xmlns:xlrd2="http://schemas.microsoft.com/office/spreadsheetml/2017/richdata2" ref="C33:C37">
    <sortCondition ref="C33"/>
  </sortState>
  <mergeCells count="1">
    <mergeCell ref="D22:K22"/>
  </mergeCells>
  <conditionalFormatting sqref="D18">
    <cfRule type="cellIs" dxfId="2" priority="3" operator="greaterThan">
      <formula>0.25</formula>
    </cfRule>
    <cfRule type="cellIs" dxfId="1" priority="4" operator="greaterThan">
      <formula>25</formula>
    </cfRule>
  </conditionalFormatting>
  <hyperlinks>
    <hyperlink ref="G9" r:id="rId1" xr:uid="{8A7CB251-D041-464A-B8DC-E1998E747D66}"/>
  </hyperlinks>
  <pageMargins left="0.7" right="0.7" top="0.75" bottom="0.75" header="0.3" footer="0.3"/>
  <pageSetup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2B68-4958-4DA5-945F-1347C1343828}">
  <dimension ref="A1:F42"/>
  <sheetViews>
    <sheetView zoomScale="115" zoomScaleNormal="115" workbookViewId="0">
      <selection activeCell="C6" sqref="C6"/>
    </sheetView>
  </sheetViews>
  <sheetFormatPr defaultColWidth="8.85546875" defaultRowHeight="15" x14ac:dyDescent="0.25"/>
  <cols>
    <col min="1" max="1" width="12.5703125" style="18" bestFit="1" customWidth="1"/>
    <col min="2" max="2" width="51.7109375" style="18" bestFit="1" customWidth="1"/>
    <col min="3" max="3" width="23.5703125" style="18" customWidth="1"/>
    <col min="4" max="4" width="9.42578125" style="18" bestFit="1" customWidth="1"/>
    <col min="5" max="5" width="8.85546875" style="18" customWidth="1"/>
    <col min="6" max="6" width="11.5703125" style="18" bestFit="1" customWidth="1"/>
    <col min="7" max="9" width="8.85546875" style="18"/>
    <col min="10" max="10" width="10.28515625" style="18" bestFit="1" customWidth="1"/>
    <col min="11" max="16384" width="8.85546875" style="18"/>
  </cols>
  <sheetData>
    <row r="1" spans="1:6" x14ac:dyDescent="0.25">
      <c r="C1" s="91"/>
    </row>
    <row r="6" spans="1:6" x14ac:dyDescent="0.25">
      <c r="B6" s="18" t="s">
        <v>53</v>
      </c>
      <c r="C6" s="90">
        <f>Tracking!C11</f>
        <v>0</v>
      </c>
    </row>
    <row r="7" spans="1:6" x14ac:dyDescent="0.25">
      <c r="F7" s="31"/>
    </row>
    <row r="8" spans="1:6" x14ac:dyDescent="0.25">
      <c r="A8" s="73" t="s">
        <v>83</v>
      </c>
      <c r="B8" s="74"/>
      <c r="C8" s="75"/>
    </row>
    <row r="9" spans="1:6" x14ac:dyDescent="0.25">
      <c r="A9" s="73"/>
      <c r="B9" s="74"/>
      <c r="C9" s="75"/>
    </row>
    <row r="10" spans="1:6" x14ac:dyDescent="0.25">
      <c r="B10" s="76" t="s">
        <v>54</v>
      </c>
      <c r="C10" s="90">
        <f>Tracking!C16</f>
        <v>0</v>
      </c>
      <c r="D10" s="77"/>
      <c r="E10" s="78"/>
    </row>
    <row r="11" spans="1:6" x14ac:dyDescent="0.25">
      <c r="B11" s="76"/>
      <c r="C11" s="79"/>
    </row>
    <row r="12" spans="1:6" x14ac:dyDescent="0.25">
      <c r="A12" s="80"/>
      <c r="B12" s="81" t="s">
        <v>55</v>
      </c>
    </row>
    <row r="13" spans="1:6" x14ac:dyDescent="0.25">
      <c r="A13" s="80"/>
      <c r="B13" s="76" t="s">
        <v>84</v>
      </c>
      <c r="C13" s="90">
        <f>Tracking!C17</f>
        <v>0</v>
      </c>
    </row>
    <row r="14" spans="1:6" x14ac:dyDescent="0.25">
      <c r="A14" s="80"/>
      <c r="B14" s="76" t="s">
        <v>56</v>
      </c>
      <c r="C14" s="60">
        <f>Tracking!C18</f>
        <v>0</v>
      </c>
      <c r="D14" s="31"/>
    </row>
    <row r="15" spans="1:6" x14ac:dyDescent="0.25">
      <c r="A15" s="80"/>
      <c r="B15" s="76" t="s">
        <v>57</v>
      </c>
      <c r="C15" s="93">
        <f>Tracking!C19</f>
        <v>0</v>
      </c>
      <c r="D15" s="78"/>
    </row>
    <row r="16" spans="1:6" x14ac:dyDescent="0.25">
      <c r="B16" s="76" t="s">
        <v>58</v>
      </c>
      <c r="C16" s="79">
        <f>SUM(C13:C15)</f>
        <v>0</v>
      </c>
      <c r="D16" s="77"/>
      <c r="E16" s="82"/>
    </row>
    <row r="17" spans="1:3" x14ac:dyDescent="0.25">
      <c r="B17" s="74"/>
      <c r="C17" s="83"/>
    </row>
    <row r="18" spans="1:3" ht="15.75" thickBot="1" x14ac:dyDescent="0.3">
      <c r="B18" s="76" t="s">
        <v>59</v>
      </c>
      <c r="C18" s="96">
        <f>IF((C16+C10)&gt;C6,C6,C16+C10)</f>
        <v>0</v>
      </c>
    </row>
    <row r="19" spans="1:3" ht="15.75" thickTop="1" x14ac:dyDescent="0.25">
      <c r="A19" s="73" t="s">
        <v>60</v>
      </c>
      <c r="B19" s="83"/>
      <c r="C19" s="83"/>
    </row>
    <row r="20" spans="1:3" x14ac:dyDescent="0.25">
      <c r="A20" s="73"/>
      <c r="B20" s="73" t="s">
        <v>61</v>
      </c>
      <c r="C20" s="83"/>
    </row>
    <row r="21" spans="1:3" x14ac:dyDescent="0.25">
      <c r="B21" s="18" t="s">
        <v>62</v>
      </c>
      <c r="C21" s="94">
        <f>'Current Year FTEs'!F16</f>
        <v>0</v>
      </c>
    </row>
    <row r="22" spans="1:3" x14ac:dyDescent="0.25">
      <c r="C22" s="84" t="s">
        <v>63</v>
      </c>
    </row>
    <row r="23" spans="1:3" x14ac:dyDescent="0.25">
      <c r="B23" s="18" t="s">
        <v>49</v>
      </c>
      <c r="C23" s="92">
        <f>'Prior Year FTEs'!F48</f>
        <v>0</v>
      </c>
    </row>
    <row r="25" spans="1:3" x14ac:dyDescent="0.25">
      <c r="B25" s="18" t="s">
        <v>64</v>
      </c>
      <c r="C25" s="85" t="e">
        <f>IF(C21&gt;C23,0,(1-(C21/C23))*C18)</f>
        <v>#DIV/0!</v>
      </c>
    </row>
    <row r="27" spans="1:3" x14ac:dyDescent="0.25">
      <c r="B27" s="73" t="s">
        <v>72</v>
      </c>
      <c r="C27" s="90">
        <f>'Reduction in Salaries'!E44</f>
        <v>0</v>
      </c>
    </row>
    <row r="28" spans="1:3" ht="12.6" customHeight="1" x14ac:dyDescent="0.25">
      <c r="B28" s="73"/>
    </row>
    <row r="30" spans="1:3" ht="15.75" thickBot="1" x14ac:dyDescent="0.3">
      <c r="B30" s="18" t="s">
        <v>65</v>
      </c>
      <c r="C30" s="96" t="e">
        <f>IF(C25&gt;C27,C25,C27)</f>
        <v>#DIV/0!</v>
      </c>
    </row>
    <row r="31" spans="1:3" ht="15.75" thickTop="1" x14ac:dyDescent="0.25"/>
    <row r="33" spans="1:4" x14ac:dyDescent="0.25">
      <c r="B33" s="73" t="s">
        <v>66</v>
      </c>
      <c r="C33" s="90">
        <f>C18</f>
        <v>0</v>
      </c>
    </row>
    <row r="34" spans="1:4" x14ac:dyDescent="0.25">
      <c r="B34" s="73" t="s">
        <v>67</v>
      </c>
      <c r="C34" s="97" t="e">
        <f>-C30</f>
        <v>#DIV/0!</v>
      </c>
    </row>
    <row r="35" spans="1:4" x14ac:dyDescent="0.25">
      <c r="B35" s="73" t="s">
        <v>70</v>
      </c>
      <c r="C35" s="98"/>
      <c r="D35" s="78" t="s">
        <v>74</v>
      </c>
    </row>
    <row r="36" spans="1:4" ht="15.75" thickBot="1" x14ac:dyDescent="0.3">
      <c r="B36" s="73" t="s">
        <v>68</v>
      </c>
      <c r="C36" s="86" t="e">
        <f>SUM(C33:C35)</f>
        <v>#DIV/0!</v>
      </c>
    </row>
    <row r="37" spans="1:4" ht="15.75" thickTop="1" x14ac:dyDescent="0.25">
      <c r="B37" s="73"/>
      <c r="C37" s="87"/>
    </row>
    <row r="38" spans="1:4" ht="15.75" thickBot="1" x14ac:dyDescent="0.3">
      <c r="B38" s="73" t="s">
        <v>85</v>
      </c>
      <c r="C38" s="88" t="e">
        <f>C6-C36</f>
        <v>#DIV/0!</v>
      </c>
    </row>
    <row r="39" spans="1:4" ht="15.75" thickTop="1" x14ac:dyDescent="0.25">
      <c r="C39" s="83"/>
    </row>
    <row r="40" spans="1:4" x14ac:dyDescent="0.25">
      <c r="C40" s="83"/>
    </row>
    <row r="42" spans="1:4" x14ac:dyDescent="0.25">
      <c r="A42" s="89"/>
    </row>
  </sheetData>
  <conditionalFormatting sqref="D16">
    <cfRule type="expression" dxfId="0" priority="1">
      <formula>$D$16&gt;0.25</formula>
    </cfRule>
  </conditionalFormatting>
  <pageMargins left="0.7" right="0.7" top="0.75" bottom="0.75" header="0.3" footer="0.3"/>
  <pageSetup scale="87" fitToHeight="2" orientation="portrait" r:id="rId1"/>
  <colBreaks count="1" manualBreakCount="1">
    <brk id="5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F3D2-3B0B-4FE9-BAD2-0FFC33511CF5}">
  <dimension ref="A1:Q35"/>
  <sheetViews>
    <sheetView zoomScaleNormal="100" workbookViewId="0">
      <selection activeCell="A7" sqref="A7"/>
    </sheetView>
  </sheetViews>
  <sheetFormatPr defaultRowHeight="15" x14ac:dyDescent="0.25"/>
  <cols>
    <col min="2" max="2" width="10.7109375" bestFit="1" customWidth="1"/>
    <col min="3" max="3" width="11.42578125" bestFit="1" customWidth="1"/>
    <col min="4" max="4" width="11.5703125" bestFit="1" customWidth="1"/>
    <col min="5" max="5" width="11.42578125" bestFit="1" customWidth="1"/>
    <col min="6" max="10" width="11.42578125" customWidth="1"/>
    <col min="11" max="11" width="3.28515625" customWidth="1"/>
    <col min="12" max="12" width="12.5703125" bestFit="1" customWidth="1"/>
    <col min="16" max="16" width="16.7109375" bestFit="1" customWidth="1"/>
    <col min="17" max="17" width="11.5703125" bestFit="1" customWidth="1"/>
    <col min="18" max="18" width="9.5703125" bestFit="1" customWidth="1"/>
    <col min="19" max="19" width="10.28515625" bestFit="1" customWidth="1"/>
  </cols>
  <sheetData>
    <row r="1" spans="1:17" x14ac:dyDescent="0.25">
      <c r="A1" s="3" t="s">
        <v>46</v>
      </c>
    </row>
    <row r="2" spans="1:17" x14ac:dyDescent="0.25">
      <c r="A2" s="3"/>
    </row>
    <row r="3" spans="1:17" x14ac:dyDescent="0.25">
      <c r="A3" s="3"/>
      <c r="B3" s="41" t="s">
        <v>32</v>
      </c>
      <c r="C3" t="s">
        <v>47</v>
      </c>
    </row>
    <row r="4" spans="1:17" x14ac:dyDescent="0.25">
      <c r="D4" s="25"/>
      <c r="E4" s="25"/>
      <c r="F4" s="25"/>
      <c r="G4" s="25"/>
      <c r="H4" s="25"/>
      <c r="I4" s="25"/>
      <c r="J4" s="25"/>
    </row>
    <row r="5" spans="1:17" x14ac:dyDescent="0.25">
      <c r="C5" s="46" t="s">
        <v>10</v>
      </c>
      <c r="D5" s="46" t="s">
        <v>11</v>
      </c>
      <c r="E5" s="46" t="s">
        <v>12</v>
      </c>
      <c r="F5" s="46" t="s">
        <v>13</v>
      </c>
      <c r="G5" s="46" t="s">
        <v>14</v>
      </c>
      <c r="H5" s="46" t="s">
        <v>15</v>
      </c>
      <c r="I5" s="46" t="s">
        <v>16</v>
      </c>
      <c r="J5" s="46" t="s">
        <v>17</v>
      </c>
    </row>
    <row r="6" spans="1:17" s="21" customFormat="1" x14ac:dyDescent="0.25">
      <c r="A6" s="95" t="s">
        <v>69</v>
      </c>
      <c r="D6" s="25"/>
      <c r="F6" s="46"/>
      <c r="G6" s="46"/>
      <c r="H6" s="46"/>
      <c r="I6" s="46"/>
      <c r="J6" s="46"/>
      <c r="L6" s="21" t="s">
        <v>23</v>
      </c>
    </row>
    <row r="7" spans="1:17" x14ac:dyDescent="0.25">
      <c r="B7" s="27"/>
      <c r="C7" s="22"/>
      <c r="D7" s="22"/>
      <c r="E7" s="22"/>
      <c r="F7" s="22"/>
      <c r="G7" s="22"/>
      <c r="H7" s="22"/>
      <c r="I7" s="22"/>
      <c r="J7" s="22"/>
      <c r="K7" s="22"/>
      <c r="L7" s="59">
        <f>SUM(C7:J7)</f>
        <v>0</v>
      </c>
      <c r="M7" s="99" t="str">
        <f>IF(L7&gt;15384.62,"CANNOT EXCEED $15,384.62","")</f>
        <v/>
      </c>
      <c r="Q7" s="23"/>
    </row>
    <row r="8" spans="1:17" x14ac:dyDescent="0.25">
      <c r="B8" s="27"/>
      <c r="C8" s="23"/>
      <c r="D8" s="23"/>
      <c r="E8" s="23"/>
      <c r="F8" s="23"/>
      <c r="G8" s="23"/>
      <c r="H8" s="23"/>
      <c r="I8" s="23"/>
      <c r="J8" s="23"/>
      <c r="K8" s="23"/>
      <c r="L8" s="60">
        <f t="shared" ref="L8:L27" si="0">SUM(C8:J8)</f>
        <v>0</v>
      </c>
      <c r="M8" s="99" t="str">
        <f t="shared" ref="M8:M27" si="1">IF(L8&gt;15384.62,"CANNOT EXCEED $15,384.62","")</f>
        <v/>
      </c>
      <c r="N8" s="23"/>
      <c r="Q8" s="23"/>
    </row>
    <row r="9" spans="1:17" x14ac:dyDescent="0.25">
      <c r="B9" s="27"/>
      <c r="C9" s="23"/>
      <c r="D9" s="23"/>
      <c r="E9" s="23"/>
      <c r="F9" s="23"/>
      <c r="G9" s="23"/>
      <c r="H9" s="23"/>
      <c r="I9" s="23"/>
      <c r="J9" s="23"/>
      <c r="K9" s="23"/>
      <c r="L9" s="60">
        <f t="shared" si="0"/>
        <v>0</v>
      </c>
      <c r="M9" s="99" t="str">
        <f t="shared" si="1"/>
        <v/>
      </c>
      <c r="N9" s="23"/>
      <c r="Q9" s="23"/>
    </row>
    <row r="10" spans="1:17" x14ac:dyDescent="0.25">
      <c r="B10" s="27"/>
      <c r="C10" s="23"/>
      <c r="D10" s="34"/>
      <c r="E10" s="23"/>
      <c r="F10" s="23"/>
      <c r="G10" s="23"/>
      <c r="H10" s="23"/>
      <c r="I10" s="23"/>
      <c r="J10" s="23"/>
      <c r="K10" s="23"/>
      <c r="L10" s="60">
        <f t="shared" si="0"/>
        <v>0</v>
      </c>
      <c r="M10" s="99" t="str">
        <f t="shared" si="1"/>
        <v/>
      </c>
      <c r="N10" s="23"/>
      <c r="Q10" s="23"/>
    </row>
    <row r="11" spans="1:17" x14ac:dyDescent="0.25">
      <c r="B11" s="27"/>
      <c r="C11" s="23"/>
      <c r="D11" s="34"/>
      <c r="E11" s="23"/>
      <c r="F11" s="23"/>
      <c r="G11" s="23"/>
      <c r="H11" s="23"/>
      <c r="I11" s="23"/>
      <c r="J11" s="23"/>
      <c r="K11" s="23"/>
      <c r="L11" s="60">
        <f t="shared" si="0"/>
        <v>0</v>
      </c>
      <c r="M11" s="99" t="str">
        <f t="shared" si="1"/>
        <v/>
      </c>
      <c r="N11" s="23"/>
      <c r="Q11" s="23"/>
    </row>
    <row r="12" spans="1:17" x14ac:dyDescent="0.25">
      <c r="B12" s="27"/>
      <c r="C12" s="23"/>
      <c r="D12" s="34"/>
      <c r="E12" s="23"/>
      <c r="F12" s="23"/>
      <c r="G12" s="23"/>
      <c r="H12" s="23"/>
      <c r="I12" s="23"/>
      <c r="J12" s="23"/>
      <c r="K12" s="23"/>
      <c r="L12" s="60">
        <f t="shared" si="0"/>
        <v>0</v>
      </c>
      <c r="M12" s="99" t="str">
        <f t="shared" si="1"/>
        <v/>
      </c>
      <c r="N12" s="23"/>
      <c r="Q12" s="23"/>
    </row>
    <row r="13" spans="1:17" x14ac:dyDescent="0.25">
      <c r="B13" s="27"/>
      <c r="C13" s="23"/>
      <c r="D13" s="34"/>
      <c r="E13" s="23"/>
      <c r="F13" s="23"/>
      <c r="G13" s="23"/>
      <c r="H13" s="23"/>
      <c r="I13" s="23"/>
      <c r="J13" s="23"/>
      <c r="K13" s="23"/>
      <c r="L13" s="60">
        <f t="shared" si="0"/>
        <v>0</v>
      </c>
      <c r="M13" s="99" t="str">
        <f t="shared" si="1"/>
        <v/>
      </c>
      <c r="N13" s="23"/>
      <c r="Q13" s="23"/>
    </row>
    <row r="14" spans="1:17" x14ac:dyDescent="0.25">
      <c r="B14" s="27"/>
      <c r="C14" s="23"/>
      <c r="D14" s="34"/>
      <c r="E14" s="23"/>
      <c r="F14" s="23"/>
      <c r="G14" s="23"/>
      <c r="H14" s="23"/>
      <c r="I14" s="23"/>
      <c r="J14" s="23"/>
      <c r="K14" s="23"/>
      <c r="L14" s="60">
        <f t="shared" si="0"/>
        <v>0</v>
      </c>
      <c r="M14" s="99" t="str">
        <f t="shared" si="1"/>
        <v/>
      </c>
      <c r="N14" s="23"/>
      <c r="Q14" s="23"/>
    </row>
    <row r="15" spans="1:17" x14ac:dyDescent="0.25">
      <c r="B15" s="27"/>
      <c r="C15" s="23"/>
      <c r="D15" s="34"/>
      <c r="E15" s="23"/>
      <c r="F15" s="23"/>
      <c r="G15" s="23"/>
      <c r="H15" s="23"/>
      <c r="I15" s="23"/>
      <c r="J15" s="23"/>
      <c r="K15" s="23"/>
      <c r="L15" s="60">
        <f t="shared" si="0"/>
        <v>0</v>
      </c>
      <c r="M15" s="99" t="str">
        <f t="shared" si="1"/>
        <v/>
      </c>
      <c r="N15" s="23"/>
      <c r="Q15" s="28"/>
    </row>
    <row r="16" spans="1:17" x14ac:dyDescent="0.25">
      <c r="B16" s="27"/>
      <c r="C16" s="23"/>
      <c r="D16" s="34"/>
      <c r="E16" s="23"/>
      <c r="F16" s="23"/>
      <c r="G16" s="23"/>
      <c r="H16" s="23"/>
      <c r="I16" s="23"/>
      <c r="J16" s="23"/>
      <c r="K16" s="23"/>
      <c r="L16" s="60">
        <f t="shared" si="0"/>
        <v>0</v>
      </c>
      <c r="M16" s="99" t="str">
        <f t="shared" si="1"/>
        <v/>
      </c>
      <c r="N16" s="23"/>
      <c r="Q16" s="28"/>
    </row>
    <row r="17" spans="2:17" x14ac:dyDescent="0.25">
      <c r="B17" s="27"/>
      <c r="C17" s="23"/>
      <c r="D17" s="34"/>
      <c r="E17" s="23"/>
      <c r="F17" s="23"/>
      <c r="G17" s="23"/>
      <c r="H17" s="23"/>
      <c r="I17" s="23"/>
      <c r="J17" s="23"/>
      <c r="K17" s="23"/>
      <c r="L17" s="60">
        <f t="shared" si="0"/>
        <v>0</v>
      </c>
      <c r="M17" s="99" t="str">
        <f t="shared" si="1"/>
        <v/>
      </c>
      <c r="N17" s="23"/>
      <c r="Q17" s="23"/>
    </row>
    <row r="18" spans="2:17" x14ac:dyDescent="0.25">
      <c r="B18" s="27"/>
      <c r="C18" s="23"/>
      <c r="D18" s="34"/>
      <c r="E18" s="23"/>
      <c r="F18" s="23"/>
      <c r="G18" s="23"/>
      <c r="H18" s="23"/>
      <c r="I18" s="23"/>
      <c r="J18" s="23"/>
      <c r="K18" s="23"/>
      <c r="L18" s="60">
        <f t="shared" si="0"/>
        <v>0</v>
      </c>
      <c r="M18" s="99" t="str">
        <f t="shared" si="1"/>
        <v/>
      </c>
      <c r="N18" s="23"/>
      <c r="Q18" s="23"/>
    </row>
    <row r="19" spans="2:17" x14ac:dyDescent="0.25">
      <c r="B19" s="27"/>
      <c r="C19" s="23"/>
      <c r="D19" s="34"/>
      <c r="E19" s="23"/>
      <c r="F19" s="23"/>
      <c r="G19" s="23"/>
      <c r="H19" s="23"/>
      <c r="I19" s="23"/>
      <c r="J19" s="23"/>
      <c r="K19" s="23"/>
      <c r="L19" s="60">
        <f t="shared" si="0"/>
        <v>0</v>
      </c>
      <c r="M19" s="99" t="str">
        <f t="shared" si="1"/>
        <v/>
      </c>
      <c r="N19" s="23"/>
      <c r="Q19" s="23"/>
    </row>
    <row r="20" spans="2:17" x14ac:dyDescent="0.25">
      <c r="B20" s="27"/>
      <c r="C20" s="23"/>
      <c r="D20" s="34"/>
      <c r="E20" s="23"/>
      <c r="F20" s="23"/>
      <c r="G20" s="23"/>
      <c r="H20" s="23"/>
      <c r="I20" s="23"/>
      <c r="J20" s="23"/>
      <c r="K20" s="23"/>
      <c r="L20" s="60">
        <f t="shared" si="0"/>
        <v>0</v>
      </c>
      <c r="M20" s="99" t="str">
        <f t="shared" si="1"/>
        <v/>
      </c>
      <c r="N20" s="23"/>
    </row>
    <row r="21" spans="2:17" x14ac:dyDescent="0.25">
      <c r="B21" s="27"/>
      <c r="C21" s="23"/>
      <c r="D21" s="34"/>
      <c r="E21" s="23"/>
      <c r="F21" s="23"/>
      <c r="G21" s="23"/>
      <c r="H21" s="23"/>
      <c r="I21" s="23"/>
      <c r="J21" s="23"/>
      <c r="L21" s="60">
        <f t="shared" si="0"/>
        <v>0</v>
      </c>
      <c r="M21" s="99" t="str">
        <f t="shared" si="1"/>
        <v/>
      </c>
    </row>
    <row r="22" spans="2:17" x14ac:dyDescent="0.25">
      <c r="B22" s="27"/>
      <c r="C22" s="23"/>
      <c r="D22" s="34"/>
      <c r="E22" s="23"/>
      <c r="F22" s="23"/>
      <c r="G22" s="23"/>
      <c r="H22" s="23"/>
      <c r="I22" s="23"/>
      <c r="J22" s="23"/>
      <c r="L22" s="60">
        <f t="shared" si="0"/>
        <v>0</v>
      </c>
      <c r="M22" s="99" t="str">
        <f t="shared" si="1"/>
        <v/>
      </c>
    </row>
    <row r="23" spans="2:17" x14ac:dyDescent="0.25">
      <c r="B23" s="27"/>
      <c r="C23" s="23"/>
      <c r="D23" s="34"/>
      <c r="E23" s="23"/>
      <c r="F23" s="23"/>
      <c r="G23" s="23"/>
      <c r="H23" s="23"/>
      <c r="I23" s="23"/>
      <c r="J23" s="23"/>
      <c r="L23" s="60">
        <f t="shared" si="0"/>
        <v>0</v>
      </c>
      <c r="M23" s="99" t="str">
        <f t="shared" si="1"/>
        <v/>
      </c>
    </row>
    <row r="24" spans="2:17" x14ac:dyDescent="0.25">
      <c r="B24" s="27"/>
      <c r="C24" s="23"/>
      <c r="D24" s="34"/>
      <c r="E24" s="23"/>
      <c r="F24" s="23"/>
      <c r="G24" s="23"/>
      <c r="H24" s="23"/>
      <c r="I24" s="23"/>
      <c r="J24" s="23"/>
      <c r="L24" s="60">
        <f t="shared" si="0"/>
        <v>0</v>
      </c>
      <c r="M24" s="99" t="str">
        <f t="shared" si="1"/>
        <v/>
      </c>
    </row>
    <row r="25" spans="2:17" x14ac:dyDescent="0.25">
      <c r="B25" s="27"/>
      <c r="C25" s="23"/>
      <c r="D25" s="34"/>
      <c r="E25" s="23"/>
      <c r="F25" s="23"/>
      <c r="G25" s="23"/>
      <c r="H25" s="23"/>
      <c r="I25" s="23"/>
      <c r="J25" s="23"/>
      <c r="L25" s="60">
        <f t="shared" si="0"/>
        <v>0</v>
      </c>
      <c r="M25" s="99" t="str">
        <f t="shared" si="1"/>
        <v/>
      </c>
    </row>
    <row r="26" spans="2:17" x14ac:dyDescent="0.25">
      <c r="B26" s="27"/>
      <c r="C26" s="23"/>
      <c r="D26" s="23"/>
      <c r="L26" s="60">
        <f t="shared" si="0"/>
        <v>0</v>
      </c>
      <c r="M26" s="99" t="str">
        <f t="shared" si="1"/>
        <v/>
      </c>
    </row>
    <row r="27" spans="2:17" x14ac:dyDescent="0.25">
      <c r="B27" s="27"/>
      <c r="C27" s="23"/>
      <c r="D27" s="34"/>
      <c r="L27" s="60">
        <f t="shared" si="0"/>
        <v>0</v>
      </c>
      <c r="M27" s="99" t="str">
        <f t="shared" si="1"/>
        <v/>
      </c>
    </row>
    <row r="28" spans="2:17" x14ac:dyDescent="0.25">
      <c r="C28" s="24"/>
      <c r="D28" s="24"/>
      <c r="E28" s="24"/>
      <c r="F28" s="24"/>
      <c r="G28" s="24"/>
      <c r="H28" s="24"/>
      <c r="I28" s="24"/>
      <c r="J28" s="24"/>
      <c r="L28" s="24"/>
    </row>
    <row r="29" spans="2:17" x14ac:dyDescent="0.25">
      <c r="C29" s="61">
        <f>SUM(C7:C28)</f>
        <v>0</v>
      </c>
      <c r="D29" s="61">
        <f t="shared" ref="D29:L29" si="2">SUM(D7:D28)</f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  <c r="H29" s="61">
        <f t="shared" si="2"/>
        <v>0</v>
      </c>
      <c r="I29" s="61">
        <f t="shared" si="2"/>
        <v>0</v>
      </c>
      <c r="J29" s="61">
        <f t="shared" si="2"/>
        <v>0</v>
      </c>
      <c r="L29" s="61">
        <f t="shared" si="2"/>
        <v>0</v>
      </c>
    </row>
    <row r="30" spans="2:17" x14ac:dyDescent="0.25">
      <c r="D30" s="20"/>
      <c r="L30" s="1"/>
    </row>
    <row r="31" spans="2:17" x14ac:dyDescent="0.25">
      <c r="L31" s="26"/>
    </row>
    <row r="32" spans="2:17" x14ac:dyDescent="0.25">
      <c r="L32" s="26"/>
    </row>
    <row r="33" spans="12:12" x14ac:dyDescent="0.25">
      <c r="L33" s="26"/>
    </row>
    <row r="34" spans="12:12" x14ac:dyDescent="0.25">
      <c r="L34" s="26"/>
    </row>
    <row r="35" spans="12:12" x14ac:dyDescent="0.25">
      <c r="L35" s="20"/>
    </row>
  </sheetData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02C9-DBD8-4309-B5C8-3D5FEEADFBEC}">
  <dimension ref="A1:G19"/>
  <sheetViews>
    <sheetView topLeftCell="A37" zoomScale="85" zoomScaleNormal="85" workbookViewId="0">
      <selection activeCell="B8" sqref="B8"/>
    </sheetView>
  </sheetViews>
  <sheetFormatPr defaultRowHeight="15" x14ac:dyDescent="0.25"/>
  <cols>
    <col min="2" max="2" width="9.7109375" bestFit="1" customWidth="1"/>
    <col min="3" max="4" width="9.5703125" bestFit="1" customWidth="1"/>
    <col min="5" max="5" width="9.28515625" bestFit="1" customWidth="1"/>
  </cols>
  <sheetData>
    <row r="1" spans="1:6" x14ac:dyDescent="0.25">
      <c r="A1" s="3" t="s">
        <v>89</v>
      </c>
    </row>
    <row r="2" spans="1:6" x14ac:dyDescent="0.25">
      <c r="B2" s="3"/>
    </row>
    <row r="3" spans="1:6" x14ac:dyDescent="0.25">
      <c r="B3" s="41" t="s">
        <v>32</v>
      </c>
      <c r="C3" t="s">
        <v>86</v>
      </c>
    </row>
    <row r="4" spans="1:6" x14ac:dyDescent="0.25">
      <c r="C4" t="s">
        <v>37</v>
      </c>
    </row>
    <row r="5" spans="1:6" x14ac:dyDescent="0.25">
      <c r="C5" s="45" t="s">
        <v>36</v>
      </c>
    </row>
    <row r="6" spans="1:6" x14ac:dyDescent="0.25">
      <c r="C6" s="45"/>
    </row>
    <row r="7" spans="1:6" x14ac:dyDescent="0.25">
      <c r="B7" s="21" t="s">
        <v>31</v>
      </c>
      <c r="C7" s="40" t="s">
        <v>30</v>
      </c>
      <c r="D7" s="21" t="s">
        <v>29</v>
      </c>
      <c r="E7" s="21" t="s">
        <v>28</v>
      </c>
      <c r="F7" s="21" t="s">
        <v>27</v>
      </c>
    </row>
    <row r="8" spans="1:6" x14ac:dyDescent="0.25">
      <c r="B8" s="19"/>
      <c r="D8" s="23"/>
      <c r="E8" s="39">
        <f t="shared" ref="E8:E15" si="0">ROUNDDOWN(D8/30,0)</f>
        <v>0</v>
      </c>
      <c r="F8" s="38" t="str">
        <f>IF(ISBLANK(C8)," ",C8+E8)</f>
        <v xml:space="preserve"> </v>
      </c>
    </row>
    <row r="9" spans="1:6" x14ac:dyDescent="0.25">
      <c r="B9" s="19"/>
      <c r="D9" s="23"/>
      <c r="E9" s="39">
        <f t="shared" si="0"/>
        <v>0</v>
      </c>
      <c r="F9" s="38" t="str">
        <f>IF(ISBLANK(C9)," ",C9+E9)</f>
        <v xml:space="preserve"> </v>
      </c>
    </row>
    <row r="10" spans="1:6" x14ac:dyDescent="0.25">
      <c r="B10" s="19"/>
      <c r="D10" s="23"/>
      <c r="E10" s="39">
        <f t="shared" si="0"/>
        <v>0</v>
      </c>
      <c r="F10" s="38" t="str">
        <f t="shared" ref="F10:F15" si="1">IF(ISBLANK(C10)," ",C10+E10)</f>
        <v xml:space="preserve"> </v>
      </c>
    </row>
    <row r="11" spans="1:6" x14ac:dyDescent="0.25">
      <c r="B11" s="19"/>
      <c r="D11" s="23"/>
      <c r="E11" s="39">
        <f t="shared" si="0"/>
        <v>0</v>
      </c>
      <c r="F11" s="38" t="str">
        <f t="shared" si="1"/>
        <v xml:space="preserve"> </v>
      </c>
    </row>
    <row r="12" spans="1:6" x14ac:dyDescent="0.25">
      <c r="B12" s="19"/>
      <c r="D12" s="23"/>
      <c r="E12" s="39">
        <f t="shared" si="0"/>
        <v>0</v>
      </c>
      <c r="F12" s="38" t="str">
        <f t="shared" si="1"/>
        <v xml:space="preserve"> </v>
      </c>
    </row>
    <row r="13" spans="1:6" x14ac:dyDescent="0.25">
      <c r="B13" s="19"/>
      <c r="D13" s="23"/>
      <c r="E13" s="39">
        <f t="shared" si="0"/>
        <v>0</v>
      </c>
      <c r="F13" s="38" t="str">
        <f t="shared" si="1"/>
        <v xml:space="preserve"> </v>
      </c>
    </row>
    <row r="14" spans="1:6" x14ac:dyDescent="0.25">
      <c r="B14" s="19"/>
      <c r="D14" s="23"/>
      <c r="E14" s="39">
        <f t="shared" si="0"/>
        <v>0</v>
      </c>
      <c r="F14" s="38" t="str">
        <f t="shared" si="1"/>
        <v xml:space="preserve"> </v>
      </c>
    </row>
    <row r="15" spans="1:6" x14ac:dyDescent="0.25">
      <c r="B15" s="19"/>
      <c r="E15" s="39">
        <f t="shared" si="0"/>
        <v>0</v>
      </c>
      <c r="F15" s="38" t="str">
        <f t="shared" si="1"/>
        <v xml:space="preserve"> </v>
      </c>
    </row>
    <row r="16" spans="1:6" x14ac:dyDescent="0.25">
      <c r="B16" s="19"/>
      <c r="E16" s="3" t="s">
        <v>26</v>
      </c>
      <c r="F16" s="37">
        <f>IFERROR(ROUNDDOWN(AVERAGE(F8:F15),0),0)</f>
        <v>0</v>
      </c>
    </row>
    <row r="17" spans="2:7" x14ac:dyDescent="0.25">
      <c r="B17" s="19"/>
    </row>
    <row r="19" spans="2:7" x14ac:dyDescent="0.25">
      <c r="F19" s="14"/>
      <c r="G19" s="27"/>
    </row>
  </sheetData>
  <hyperlinks>
    <hyperlink ref="C5" r:id="rId1" xr:uid="{77086C9E-DBFA-4569-9429-B9F18A6D3272}"/>
  </hyperlinks>
  <pageMargins left="0.7" right="0.7" top="0.75" bottom="0.75" header="0.3" footer="0.3"/>
  <pageSetup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DA47-20FA-4FDE-9ABA-53A77C0C6B82}">
  <dimension ref="A1:H48"/>
  <sheetViews>
    <sheetView zoomScale="85" zoomScaleNormal="85" workbookViewId="0">
      <selection activeCell="B10" sqref="B10"/>
    </sheetView>
  </sheetViews>
  <sheetFormatPr defaultRowHeight="15" x14ac:dyDescent="0.25"/>
  <cols>
    <col min="2" max="2" width="9.85546875" bestFit="1" customWidth="1"/>
    <col min="3" max="4" width="9.5703125" bestFit="1" customWidth="1"/>
    <col min="5" max="5" width="8.7109375" customWidth="1"/>
    <col min="6" max="6" width="9.28515625" bestFit="1" customWidth="1"/>
  </cols>
  <sheetData>
    <row r="1" spans="1:7" x14ac:dyDescent="0.25">
      <c r="A1" s="3" t="s">
        <v>87</v>
      </c>
    </row>
    <row r="2" spans="1:7" x14ac:dyDescent="0.25">
      <c r="B2" s="3"/>
    </row>
    <row r="3" spans="1:7" x14ac:dyDescent="0.25">
      <c r="B3" s="41" t="s">
        <v>32</v>
      </c>
      <c r="C3" t="s">
        <v>86</v>
      </c>
    </row>
    <row r="4" spans="1:7" x14ac:dyDescent="0.25">
      <c r="C4" t="s">
        <v>37</v>
      </c>
    </row>
    <row r="5" spans="1:7" x14ac:dyDescent="0.25">
      <c r="C5" s="45" t="s">
        <v>36</v>
      </c>
    </row>
    <row r="7" spans="1:7" x14ac:dyDescent="0.25">
      <c r="A7" s="3" t="s">
        <v>35</v>
      </c>
    </row>
    <row r="8" spans="1:7" x14ac:dyDescent="0.25">
      <c r="B8" s="3"/>
    </row>
    <row r="9" spans="1:7" x14ac:dyDescent="0.25">
      <c r="B9" s="21" t="s">
        <v>31</v>
      </c>
      <c r="C9" s="40" t="s">
        <v>30</v>
      </c>
      <c r="D9" s="21" t="s">
        <v>29</v>
      </c>
      <c r="E9" s="21" t="s">
        <v>28</v>
      </c>
      <c r="F9" s="21" t="s">
        <v>27</v>
      </c>
      <c r="G9" s="21"/>
    </row>
    <row r="10" spans="1:7" x14ac:dyDescent="0.25">
      <c r="B10" s="19"/>
      <c r="D10" s="31"/>
      <c r="E10" s="39">
        <f>ROUNDDOWN(D10/30,0)</f>
        <v>0</v>
      </c>
      <c r="F10" s="38" t="str">
        <f t="shared" ref="F10:F21" si="0">IF(ISBLANK(C10)," ",C10+E10)</f>
        <v xml:space="preserve"> </v>
      </c>
      <c r="G10" s="21"/>
    </row>
    <row r="11" spans="1:7" x14ac:dyDescent="0.25">
      <c r="B11" s="19"/>
      <c r="D11" s="31"/>
      <c r="E11" s="39">
        <f t="shared" ref="E11:E21" si="1">ROUNDDOWN(D11/30,0)</f>
        <v>0</v>
      </c>
      <c r="F11" s="38" t="str">
        <f t="shared" si="0"/>
        <v xml:space="preserve"> </v>
      </c>
      <c r="G11" s="21"/>
    </row>
    <row r="12" spans="1:7" x14ac:dyDescent="0.25">
      <c r="B12" s="19"/>
      <c r="D12" s="31"/>
      <c r="E12" s="39">
        <f t="shared" si="1"/>
        <v>0</v>
      </c>
      <c r="F12" s="38" t="str">
        <f t="shared" si="0"/>
        <v xml:space="preserve"> </v>
      </c>
      <c r="G12" s="21"/>
    </row>
    <row r="13" spans="1:7" x14ac:dyDescent="0.25">
      <c r="B13" s="19"/>
      <c r="D13" s="31"/>
      <c r="E13" s="39">
        <f t="shared" si="1"/>
        <v>0</v>
      </c>
      <c r="F13" s="38" t="str">
        <f t="shared" si="0"/>
        <v xml:space="preserve"> </v>
      </c>
      <c r="G13" s="21"/>
    </row>
    <row r="14" spans="1:7" x14ac:dyDescent="0.25">
      <c r="B14" s="19"/>
      <c r="D14" s="31"/>
      <c r="E14" s="39">
        <f t="shared" si="1"/>
        <v>0</v>
      </c>
      <c r="F14" s="38" t="str">
        <f t="shared" si="0"/>
        <v xml:space="preserve"> </v>
      </c>
      <c r="G14" s="21"/>
    </row>
    <row r="15" spans="1:7" x14ac:dyDescent="0.25">
      <c r="B15" s="19"/>
      <c r="D15" s="31"/>
      <c r="E15" s="39">
        <f t="shared" si="1"/>
        <v>0</v>
      </c>
      <c r="F15" s="38" t="str">
        <f t="shared" si="0"/>
        <v xml:space="preserve"> </v>
      </c>
      <c r="G15" s="21"/>
    </row>
    <row r="16" spans="1:7" x14ac:dyDescent="0.25">
      <c r="B16" s="19"/>
      <c r="D16" s="31"/>
      <c r="E16" s="39">
        <f t="shared" si="1"/>
        <v>0</v>
      </c>
      <c r="F16" s="38" t="str">
        <f t="shared" si="0"/>
        <v xml:space="preserve"> </v>
      </c>
      <c r="G16" s="21"/>
    </row>
    <row r="17" spans="1:7" x14ac:dyDescent="0.25">
      <c r="B17" s="19"/>
      <c r="D17" s="31"/>
      <c r="E17" s="39">
        <f t="shared" si="1"/>
        <v>0</v>
      </c>
      <c r="F17" s="38" t="str">
        <f t="shared" si="0"/>
        <v xml:space="preserve"> </v>
      </c>
      <c r="G17" s="21"/>
    </row>
    <row r="18" spans="1:7" x14ac:dyDescent="0.25">
      <c r="B18" s="19"/>
      <c r="D18" s="31"/>
      <c r="E18" s="39">
        <f t="shared" si="1"/>
        <v>0</v>
      </c>
      <c r="F18" s="38" t="str">
        <f t="shared" si="0"/>
        <v xml:space="preserve"> </v>
      </c>
      <c r="G18" s="21"/>
    </row>
    <row r="19" spans="1:7" x14ac:dyDescent="0.25">
      <c r="B19" s="19"/>
      <c r="D19" s="31"/>
      <c r="E19" s="39">
        <f t="shared" si="1"/>
        <v>0</v>
      </c>
      <c r="F19" s="38" t="str">
        <f t="shared" si="0"/>
        <v xml:space="preserve"> </v>
      </c>
      <c r="G19" s="21"/>
    </row>
    <row r="20" spans="1:7" x14ac:dyDescent="0.25">
      <c r="B20" s="19"/>
      <c r="D20" s="31"/>
      <c r="E20" s="39">
        <f t="shared" si="1"/>
        <v>0</v>
      </c>
      <c r="F20" s="38" t="str">
        <f t="shared" si="0"/>
        <v xml:space="preserve"> </v>
      </c>
      <c r="G20" s="21"/>
    </row>
    <row r="21" spans="1:7" x14ac:dyDescent="0.25">
      <c r="B21" s="19"/>
      <c r="D21" s="31"/>
      <c r="E21" s="39">
        <f t="shared" si="1"/>
        <v>0</v>
      </c>
      <c r="F21" s="38" t="str">
        <f t="shared" si="0"/>
        <v xml:space="preserve"> </v>
      </c>
      <c r="G21" s="21"/>
    </row>
    <row r="22" spans="1:7" x14ac:dyDescent="0.25">
      <c r="B22" s="19"/>
      <c r="D22" s="31"/>
      <c r="E22" s="39">
        <f>ROUNDDOWN(D22/30,0)</f>
        <v>0</v>
      </c>
      <c r="F22" s="38" t="str">
        <f>IF(ISBLANK(C22)," ",C22+E22)</f>
        <v xml:space="preserve"> </v>
      </c>
    </row>
    <row r="23" spans="1:7" x14ac:dyDescent="0.25">
      <c r="B23" s="19"/>
      <c r="D23" s="31"/>
      <c r="E23" s="39">
        <f t="shared" ref="E23:E25" si="2">ROUNDDOWN(D23/30,0)</f>
        <v>0</v>
      </c>
      <c r="F23" s="38" t="str">
        <f t="shared" ref="F23:F29" si="3">IF(ISBLANK(C23)," ",C23+E23)</f>
        <v xml:space="preserve"> </v>
      </c>
    </row>
    <row r="24" spans="1:7" x14ac:dyDescent="0.25">
      <c r="B24" s="19"/>
      <c r="D24" s="31"/>
      <c r="E24" s="39">
        <f t="shared" si="2"/>
        <v>0</v>
      </c>
      <c r="F24" s="38" t="str">
        <f t="shared" si="3"/>
        <v xml:space="preserve"> </v>
      </c>
    </row>
    <row r="25" spans="1:7" x14ac:dyDescent="0.25">
      <c r="B25" s="19"/>
      <c r="D25" s="31"/>
      <c r="E25" s="39">
        <f t="shared" si="2"/>
        <v>0</v>
      </c>
      <c r="F25" s="38" t="str">
        <f t="shared" si="3"/>
        <v xml:space="preserve"> </v>
      </c>
    </row>
    <row r="26" spans="1:7" x14ac:dyDescent="0.25">
      <c r="B26" s="19"/>
      <c r="D26" s="31"/>
      <c r="E26" s="39">
        <f>ROUNDDOWN(D26/30,0)</f>
        <v>0</v>
      </c>
      <c r="F26" s="38" t="str">
        <f t="shared" si="3"/>
        <v xml:space="preserve"> </v>
      </c>
    </row>
    <row r="27" spans="1:7" x14ac:dyDescent="0.25">
      <c r="B27" s="19"/>
      <c r="D27" s="31"/>
      <c r="E27" s="39">
        <f t="shared" ref="E27:E29" si="4">ROUNDDOWN(D27/30,0)</f>
        <v>0</v>
      </c>
      <c r="F27" s="38" t="str">
        <f t="shared" si="3"/>
        <v xml:space="preserve"> </v>
      </c>
    </row>
    <row r="28" spans="1:7" x14ac:dyDescent="0.25">
      <c r="B28" s="19"/>
      <c r="D28" s="31"/>
      <c r="E28" s="39">
        <f t="shared" si="4"/>
        <v>0</v>
      </c>
      <c r="F28" s="38" t="str">
        <f t="shared" si="3"/>
        <v xml:space="preserve"> </v>
      </c>
    </row>
    <row r="29" spans="1:7" x14ac:dyDescent="0.25">
      <c r="B29" s="19"/>
      <c r="D29" s="31"/>
      <c r="E29" s="39">
        <f t="shared" si="4"/>
        <v>0</v>
      </c>
      <c r="F29" s="38" t="str">
        <f t="shared" si="3"/>
        <v xml:space="preserve"> </v>
      </c>
    </row>
    <row r="30" spans="1:7" x14ac:dyDescent="0.25">
      <c r="B30" s="19"/>
      <c r="D30" s="31"/>
      <c r="E30" s="3" t="s">
        <v>26</v>
      </c>
      <c r="F30" s="37">
        <f>IFERROR(ROUNDDOWN(AVERAGE(F10:F29),0),0)</f>
        <v>0</v>
      </c>
    </row>
    <row r="32" spans="1:7" x14ac:dyDescent="0.25">
      <c r="A32" s="3" t="s">
        <v>34</v>
      </c>
    </row>
    <row r="34" spans="2:8" x14ac:dyDescent="0.25">
      <c r="B34" s="21" t="s">
        <v>31</v>
      </c>
      <c r="C34" s="40" t="s">
        <v>30</v>
      </c>
      <c r="D34" s="21" t="s">
        <v>29</v>
      </c>
      <c r="E34" s="21" t="s">
        <v>28</v>
      </c>
      <c r="F34" s="21" t="s">
        <v>27</v>
      </c>
    </row>
    <row r="35" spans="2:8" x14ac:dyDescent="0.25">
      <c r="B35" s="19"/>
      <c r="D35" s="31"/>
      <c r="E35" s="39">
        <f t="shared" ref="E35:E43" si="5">ROUNDDOWN(D35/30,0)</f>
        <v>0</v>
      </c>
      <c r="F35" s="38" t="str">
        <f t="shared" ref="F35:F43" si="6">IF(ISBLANK(C35)," ",C35+E35)</f>
        <v xml:space="preserve"> </v>
      </c>
    </row>
    <row r="36" spans="2:8" x14ac:dyDescent="0.25">
      <c r="B36" s="19"/>
      <c r="D36" s="31"/>
      <c r="E36" s="39">
        <f t="shared" si="5"/>
        <v>0</v>
      </c>
      <c r="F36" s="38" t="str">
        <f t="shared" si="6"/>
        <v xml:space="preserve"> </v>
      </c>
    </row>
    <row r="37" spans="2:8" x14ac:dyDescent="0.25">
      <c r="B37" s="19"/>
      <c r="D37" s="31"/>
      <c r="E37" s="39">
        <f t="shared" si="5"/>
        <v>0</v>
      </c>
      <c r="F37" s="38" t="str">
        <f t="shared" si="6"/>
        <v xml:space="preserve"> </v>
      </c>
    </row>
    <row r="38" spans="2:8" x14ac:dyDescent="0.25">
      <c r="B38" s="19"/>
      <c r="D38" s="31"/>
      <c r="E38" s="39">
        <f t="shared" si="5"/>
        <v>0</v>
      </c>
      <c r="F38" s="38" t="str">
        <f t="shared" si="6"/>
        <v xml:space="preserve"> </v>
      </c>
    </row>
    <row r="39" spans="2:8" x14ac:dyDescent="0.25">
      <c r="B39" s="19"/>
      <c r="D39" s="31"/>
      <c r="E39" s="39">
        <f t="shared" si="5"/>
        <v>0</v>
      </c>
      <c r="F39" s="38" t="str">
        <f t="shared" si="6"/>
        <v xml:space="preserve"> </v>
      </c>
    </row>
    <row r="40" spans="2:8" x14ac:dyDescent="0.25">
      <c r="B40" s="19"/>
      <c r="D40" s="31"/>
      <c r="E40" s="39">
        <f t="shared" si="5"/>
        <v>0</v>
      </c>
      <c r="F40" s="38" t="str">
        <f t="shared" si="6"/>
        <v xml:space="preserve"> </v>
      </c>
    </row>
    <row r="41" spans="2:8" x14ac:dyDescent="0.25">
      <c r="B41" s="19"/>
      <c r="D41" s="31"/>
      <c r="E41" s="39">
        <f t="shared" si="5"/>
        <v>0</v>
      </c>
      <c r="F41" s="38" t="str">
        <f t="shared" si="6"/>
        <v xml:space="preserve"> </v>
      </c>
    </row>
    <row r="42" spans="2:8" x14ac:dyDescent="0.25">
      <c r="B42" s="19"/>
      <c r="D42" s="31"/>
      <c r="E42" s="39">
        <f t="shared" si="5"/>
        <v>0</v>
      </c>
      <c r="F42" s="38" t="str">
        <f t="shared" si="6"/>
        <v xml:space="preserve"> </v>
      </c>
    </row>
    <row r="43" spans="2:8" x14ac:dyDescent="0.25">
      <c r="B43" s="19"/>
      <c r="D43" s="31"/>
      <c r="E43" s="39">
        <f t="shared" si="5"/>
        <v>0</v>
      </c>
      <c r="F43" s="38" t="str">
        <f t="shared" si="6"/>
        <v xml:space="preserve"> </v>
      </c>
    </row>
    <row r="44" spans="2:8" s="27" customFormat="1" x14ac:dyDescent="0.25">
      <c r="D44" s="44"/>
      <c r="F44" s="43"/>
      <c r="G44" s="34"/>
      <c r="H44" s="42"/>
    </row>
    <row r="45" spans="2:8" x14ac:dyDescent="0.25">
      <c r="C45" s="19"/>
      <c r="D45" s="19"/>
      <c r="E45" s="3" t="s">
        <v>26</v>
      </c>
      <c r="F45" s="37">
        <f>IFERROR(ROUNDDOWN(AVERAGE(F35:F44),0),0)</f>
        <v>0</v>
      </c>
    </row>
    <row r="46" spans="2:8" x14ac:dyDescent="0.25">
      <c r="C46" s="19"/>
      <c r="D46" s="19"/>
    </row>
    <row r="48" spans="2:8" x14ac:dyDescent="0.25">
      <c r="E48" s="14" t="s">
        <v>33</v>
      </c>
      <c r="F48" s="37">
        <f>IF(F45=0,F30,IF(F30&lt;F45,F30,F45))</f>
        <v>0</v>
      </c>
    </row>
  </sheetData>
  <hyperlinks>
    <hyperlink ref="C5" r:id="rId1" xr:uid="{B795A8E2-2330-46AB-AA02-C3DE161C9BC3}"/>
  </hyperlinks>
  <pageMargins left="0.7" right="0.7" top="0.75" bottom="0.75" header="0.3" footer="0.3"/>
  <pageSetup orientation="landscape" r:id="rId2"/>
  <rowBreaks count="1" manualBreakCount="1">
    <brk id="3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2780-BBED-408E-86D9-DB30931618C2}">
  <dimension ref="A1:K45"/>
  <sheetViews>
    <sheetView zoomScaleNormal="100" workbookViewId="0">
      <selection activeCell="A11" sqref="A11"/>
    </sheetView>
  </sheetViews>
  <sheetFormatPr defaultRowHeight="15" x14ac:dyDescent="0.25"/>
  <cols>
    <col min="1" max="1" width="30.5703125" bestFit="1" customWidth="1"/>
    <col min="2" max="2" width="15.140625" customWidth="1"/>
    <col min="3" max="3" width="17.140625" bestFit="1" customWidth="1"/>
    <col min="4" max="5" width="15.140625" customWidth="1"/>
    <col min="7" max="7" width="11.28515625" bestFit="1" customWidth="1"/>
    <col min="8" max="8" width="11" bestFit="1" customWidth="1"/>
    <col min="9" max="9" width="11.5703125" bestFit="1" customWidth="1"/>
    <col min="11" max="11" width="10.5703125" bestFit="1" customWidth="1"/>
  </cols>
  <sheetData>
    <row r="1" spans="1:11" x14ac:dyDescent="0.25">
      <c r="A1" s="3" t="s">
        <v>71</v>
      </c>
    </row>
    <row r="4" spans="1:11" ht="14.45" customHeight="1" x14ac:dyDescent="0.25">
      <c r="A4" s="104" t="s">
        <v>88</v>
      </c>
      <c r="B4" s="104"/>
      <c r="C4" s="104"/>
      <c r="D4" s="104"/>
      <c r="E4" s="104"/>
    </row>
    <row r="5" spans="1:11" ht="14.45" customHeight="1" x14ac:dyDescent="0.25">
      <c r="A5" s="104"/>
      <c r="B5" s="104"/>
      <c r="C5" s="104"/>
      <c r="D5" s="104"/>
      <c r="E5" s="104"/>
    </row>
    <row r="6" spans="1:11" ht="14.45" customHeight="1" x14ac:dyDescent="0.25">
      <c r="A6" s="104"/>
      <c r="B6" s="104"/>
      <c r="C6" s="104"/>
      <c r="D6" s="104"/>
      <c r="E6" s="104"/>
    </row>
    <row r="7" spans="1:11" ht="14.45" customHeight="1" x14ac:dyDescent="0.25">
      <c r="A7" s="104"/>
      <c r="B7" s="104"/>
      <c r="C7" s="104"/>
      <c r="D7" s="104"/>
      <c r="E7" s="104"/>
    </row>
    <row r="8" spans="1:11" ht="14.45" customHeight="1" x14ac:dyDescent="0.25">
      <c r="A8" s="3"/>
    </row>
    <row r="9" spans="1:11" x14ac:dyDescent="0.25">
      <c r="A9" s="3"/>
      <c r="B9" s="29" t="s">
        <v>81</v>
      </c>
      <c r="C9" s="29" t="s">
        <v>81</v>
      </c>
      <c r="D9" s="29" t="s">
        <v>82</v>
      </c>
    </row>
    <row r="10" spans="1:11" x14ac:dyDescent="0.25">
      <c r="A10" s="29" t="s">
        <v>24</v>
      </c>
      <c r="B10" s="29" t="s">
        <v>75</v>
      </c>
      <c r="C10" s="29" t="s">
        <v>50</v>
      </c>
      <c r="D10" s="29" t="s">
        <v>51</v>
      </c>
      <c r="E10" s="46" t="s">
        <v>48</v>
      </c>
      <c r="G10" s="20"/>
    </row>
    <row r="11" spans="1:11" x14ac:dyDescent="0.25">
      <c r="A11" s="30"/>
      <c r="B11" s="62"/>
      <c r="C11" s="69">
        <f>IF(B11&gt;=15384.62,"N/A - Over $100k",B11/8*13)</f>
        <v>0</v>
      </c>
      <c r="D11" s="62"/>
      <c r="E11" s="71">
        <f>IFERROR(IF(AND(C11&lt;15384.62,D11&lt;25000),IF((D11-C11)/D11&gt;0.25,D11-C11,0),0),0)</f>
        <v>0</v>
      </c>
      <c r="G11" s="20"/>
      <c r="I11" s="20"/>
    </row>
    <row r="12" spans="1:11" x14ac:dyDescent="0.25">
      <c r="A12" s="30"/>
      <c r="B12" s="62"/>
      <c r="C12" s="69">
        <f t="shared" ref="C12:C43" si="0">IF(B12&gt;=15384.62,"N/A - Over $100k",B12/8*13)</f>
        <v>0</v>
      </c>
      <c r="D12" s="62"/>
      <c r="E12" s="71">
        <f>IFERROR(IF(AND(C12&lt;15384.62,D12&lt;25000),IF((D12-C12)/D12&gt;0.25,D12-C12,0),0),0)</f>
        <v>0</v>
      </c>
      <c r="G12" s="20"/>
      <c r="K12" s="64"/>
    </row>
    <row r="13" spans="1:11" x14ac:dyDescent="0.25">
      <c r="A13" s="30"/>
      <c r="B13" s="62"/>
      <c r="C13" s="69">
        <f t="shared" si="0"/>
        <v>0</v>
      </c>
      <c r="D13" s="62"/>
      <c r="E13" s="71">
        <f>IFERROR(IF(AND(C13&lt;15384.62,D13&lt;25000),IF((D13-C13)/D13&gt;0.25,D13-C13,0),0),0)</f>
        <v>0</v>
      </c>
      <c r="G13" s="23"/>
    </row>
    <row r="14" spans="1:11" x14ac:dyDescent="0.25">
      <c r="A14" s="30"/>
      <c r="B14" s="63"/>
      <c r="C14" s="69">
        <f t="shared" si="0"/>
        <v>0</v>
      </c>
      <c r="D14" s="62"/>
      <c r="E14" s="71">
        <f t="shared" ref="E14:E43" si="1">IFERROR(IF(AND(C14&lt;15384.62,D14&lt;25000),IF((D14-C14)/D14&gt;0.25,D14-C14,0),0),0)</f>
        <v>0</v>
      </c>
      <c r="G14" s="65"/>
    </row>
    <row r="15" spans="1:11" x14ac:dyDescent="0.25">
      <c r="A15" s="30"/>
      <c r="B15" s="63"/>
      <c r="C15" s="69">
        <f t="shared" si="0"/>
        <v>0</v>
      </c>
      <c r="D15" s="62"/>
      <c r="E15" s="71">
        <f t="shared" si="1"/>
        <v>0</v>
      </c>
    </row>
    <row r="16" spans="1:11" x14ac:dyDescent="0.25">
      <c r="A16" s="30"/>
      <c r="B16" s="63"/>
      <c r="C16" s="69">
        <f t="shared" si="0"/>
        <v>0</v>
      </c>
      <c r="D16" s="62"/>
      <c r="E16" s="71">
        <f t="shared" si="1"/>
        <v>0</v>
      </c>
    </row>
    <row r="17" spans="1:5" x14ac:dyDescent="0.25">
      <c r="A17" s="30"/>
      <c r="B17" s="63"/>
      <c r="C17" s="69">
        <f t="shared" si="0"/>
        <v>0</v>
      </c>
      <c r="D17" s="62"/>
      <c r="E17" s="71">
        <f t="shared" si="1"/>
        <v>0</v>
      </c>
    </row>
    <row r="18" spans="1:5" x14ac:dyDescent="0.25">
      <c r="A18" s="30"/>
      <c r="B18" s="63"/>
      <c r="C18" s="69">
        <f t="shared" si="0"/>
        <v>0</v>
      </c>
      <c r="D18" s="62"/>
      <c r="E18" s="71">
        <f t="shared" si="1"/>
        <v>0</v>
      </c>
    </row>
    <row r="19" spans="1:5" x14ac:dyDescent="0.25">
      <c r="A19" s="30"/>
      <c r="B19" s="63"/>
      <c r="C19" s="69">
        <f t="shared" si="0"/>
        <v>0</v>
      </c>
      <c r="D19" s="62"/>
      <c r="E19" s="71">
        <f t="shared" si="1"/>
        <v>0</v>
      </c>
    </row>
    <row r="20" spans="1:5" x14ac:dyDescent="0.25">
      <c r="A20" s="30"/>
      <c r="B20" s="63"/>
      <c r="C20" s="69">
        <f t="shared" si="0"/>
        <v>0</v>
      </c>
      <c r="D20" s="62"/>
      <c r="E20" s="71">
        <f t="shared" si="1"/>
        <v>0</v>
      </c>
    </row>
    <row r="21" spans="1:5" x14ac:dyDescent="0.25">
      <c r="A21" s="30"/>
      <c r="B21" s="63"/>
      <c r="C21" s="69">
        <f t="shared" si="0"/>
        <v>0</v>
      </c>
      <c r="D21" s="62"/>
      <c r="E21" s="71">
        <f t="shared" si="1"/>
        <v>0</v>
      </c>
    </row>
    <row r="22" spans="1:5" x14ac:dyDescent="0.25">
      <c r="A22" s="30"/>
      <c r="B22" s="63"/>
      <c r="C22" s="69">
        <f t="shared" si="0"/>
        <v>0</v>
      </c>
      <c r="D22" s="62"/>
      <c r="E22" s="71">
        <f t="shared" si="1"/>
        <v>0</v>
      </c>
    </row>
    <row r="23" spans="1:5" x14ac:dyDescent="0.25">
      <c r="A23" s="30"/>
      <c r="B23" s="63"/>
      <c r="C23" s="69">
        <f t="shared" si="0"/>
        <v>0</v>
      </c>
      <c r="D23" s="62"/>
      <c r="E23" s="71">
        <f t="shared" si="1"/>
        <v>0</v>
      </c>
    </row>
    <row r="24" spans="1:5" x14ac:dyDescent="0.25">
      <c r="A24" s="30"/>
      <c r="B24" s="63"/>
      <c r="C24" s="69">
        <f t="shared" si="0"/>
        <v>0</v>
      </c>
      <c r="D24" s="62"/>
      <c r="E24" s="71">
        <f t="shared" si="1"/>
        <v>0</v>
      </c>
    </row>
    <row r="25" spans="1:5" x14ac:dyDescent="0.25">
      <c r="A25" s="30"/>
      <c r="B25" s="63"/>
      <c r="C25" s="69">
        <f t="shared" si="0"/>
        <v>0</v>
      </c>
      <c r="D25" s="62"/>
      <c r="E25" s="71">
        <f t="shared" si="1"/>
        <v>0</v>
      </c>
    </row>
    <row r="26" spans="1:5" x14ac:dyDescent="0.25">
      <c r="A26" s="30"/>
      <c r="B26" s="63"/>
      <c r="C26" s="69">
        <f t="shared" si="0"/>
        <v>0</v>
      </c>
      <c r="D26" s="62"/>
      <c r="E26" s="71">
        <f t="shared" si="1"/>
        <v>0</v>
      </c>
    </row>
    <row r="27" spans="1:5" x14ac:dyDescent="0.25">
      <c r="A27" s="30"/>
      <c r="B27" s="63"/>
      <c r="C27" s="69">
        <f t="shared" si="0"/>
        <v>0</v>
      </c>
      <c r="D27" s="62"/>
      <c r="E27" s="71">
        <f t="shared" si="1"/>
        <v>0</v>
      </c>
    </row>
    <row r="28" spans="1:5" x14ac:dyDescent="0.25">
      <c r="A28" s="30"/>
      <c r="B28" s="63"/>
      <c r="C28" s="69">
        <f t="shared" si="0"/>
        <v>0</v>
      </c>
      <c r="D28" s="62"/>
      <c r="E28" s="71">
        <f t="shared" si="1"/>
        <v>0</v>
      </c>
    </row>
    <row r="29" spans="1:5" x14ac:dyDescent="0.25">
      <c r="A29" s="30"/>
      <c r="B29" s="63"/>
      <c r="C29" s="69">
        <f t="shared" si="0"/>
        <v>0</v>
      </c>
      <c r="D29" s="62"/>
      <c r="E29" s="71">
        <f t="shared" si="1"/>
        <v>0</v>
      </c>
    </row>
    <row r="30" spans="1:5" x14ac:dyDescent="0.25">
      <c r="A30" s="30"/>
      <c r="B30" s="63"/>
      <c r="C30" s="69">
        <f t="shared" si="0"/>
        <v>0</v>
      </c>
      <c r="D30" s="62"/>
      <c r="E30" s="71">
        <f t="shared" si="1"/>
        <v>0</v>
      </c>
    </row>
    <row r="31" spans="1:5" x14ac:dyDescent="0.25">
      <c r="A31" s="30"/>
      <c r="B31" s="63"/>
      <c r="C31" s="69">
        <f t="shared" si="0"/>
        <v>0</v>
      </c>
      <c r="D31" s="62"/>
      <c r="E31" s="71">
        <f t="shared" si="1"/>
        <v>0</v>
      </c>
    </row>
    <row r="32" spans="1:5" x14ac:dyDescent="0.25">
      <c r="A32" s="30"/>
      <c r="B32" s="63"/>
      <c r="C32" s="69">
        <f t="shared" si="0"/>
        <v>0</v>
      </c>
      <c r="D32" s="62"/>
      <c r="E32" s="71">
        <f t="shared" si="1"/>
        <v>0</v>
      </c>
    </row>
    <row r="33" spans="1:5" x14ac:dyDescent="0.25">
      <c r="A33" s="30"/>
      <c r="B33" s="63"/>
      <c r="C33" s="69">
        <f t="shared" si="0"/>
        <v>0</v>
      </c>
      <c r="D33" s="62"/>
      <c r="E33" s="71">
        <f t="shared" si="1"/>
        <v>0</v>
      </c>
    </row>
    <row r="34" spans="1:5" x14ac:dyDescent="0.25">
      <c r="A34" s="30"/>
      <c r="B34" s="63"/>
      <c r="C34" s="69">
        <f t="shared" si="0"/>
        <v>0</v>
      </c>
      <c r="D34" s="62"/>
      <c r="E34" s="71">
        <f t="shared" si="1"/>
        <v>0</v>
      </c>
    </row>
    <row r="35" spans="1:5" x14ac:dyDescent="0.25">
      <c r="A35" s="30"/>
      <c r="B35" s="63"/>
      <c r="C35" s="69">
        <f t="shared" si="0"/>
        <v>0</v>
      </c>
      <c r="D35" s="62"/>
      <c r="E35" s="71">
        <f t="shared" si="1"/>
        <v>0</v>
      </c>
    </row>
    <row r="36" spans="1:5" x14ac:dyDescent="0.25">
      <c r="A36" s="30"/>
      <c r="B36" s="63"/>
      <c r="C36" s="69">
        <f t="shared" si="0"/>
        <v>0</v>
      </c>
      <c r="D36" s="62"/>
      <c r="E36" s="71">
        <f t="shared" si="1"/>
        <v>0</v>
      </c>
    </row>
    <row r="37" spans="1:5" x14ac:dyDescent="0.25">
      <c r="A37" s="30"/>
      <c r="B37" s="63"/>
      <c r="C37" s="69">
        <f t="shared" si="0"/>
        <v>0</v>
      </c>
      <c r="D37" s="62"/>
      <c r="E37" s="71">
        <f t="shared" si="1"/>
        <v>0</v>
      </c>
    </row>
    <row r="38" spans="1:5" x14ac:dyDescent="0.25">
      <c r="A38" s="30"/>
      <c r="B38" s="63"/>
      <c r="C38" s="69">
        <f t="shared" si="0"/>
        <v>0</v>
      </c>
      <c r="D38" s="62"/>
      <c r="E38" s="71">
        <f t="shared" si="1"/>
        <v>0</v>
      </c>
    </row>
    <row r="39" spans="1:5" x14ac:dyDescent="0.25">
      <c r="A39" s="30"/>
      <c r="B39" s="63"/>
      <c r="C39" s="69">
        <f t="shared" si="0"/>
        <v>0</v>
      </c>
      <c r="D39" s="62"/>
      <c r="E39" s="71">
        <f t="shared" si="1"/>
        <v>0</v>
      </c>
    </row>
    <row r="40" spans="1:5" x14ac:dyDescent="0.25">
      <c r="A40" s="30"/>
      <c r="B40" s="63"/>
      <c r="C40" s="69">
        <f t="shared" si="0"/>
        <v>0</v>
      </c>
      <c r="D40" s="62"/>
      <c r="E40" s="71">
        <f t="shared" si="1"/>
        <v>0</v>
      </c>
    </row>
    <row r="41" spans="1:5" x14ac:dyDescent="0.25">
      <c r="A41" s="30"/>
      <c r="B41" s="63"/>
      <c r="C41" s="69">
        <f t="shared" si="0"/>
        <v>0</v>
      </c>
      <c r="D41" s="62"/>
      <c r="E41" s="71">
        <f t="shared" si="1"/>
        <v>0</v>
      </c>
    </row>
    <row r="42" spans="1:5" x14ac:dyDescent="0.25">
      <c r="A42" s="30"/>
      <c r="B42" s="63"/>
      <c r="C42" s="69">
        <f t="shared" si="0"/>
        <v>0</v>
      </c>
      <c r="D42" s="62"/>
      <c r="E42" s="71">
        <f t="shared" si="1"/>
        <v>0</v>
      </c>
    </row>
    <row r="43" spans="1:5" ht="15.75" thickBot="1" x14ac:dyDescent="0.3">
      <c r="A43" s="32"/>
      <c r="B43" s="66"/>
      <c r="C43" s="70">
        <f t="shared" si="0"/>
        <v>0</v>
      </c>
      <c r="D43" s="67"/>
      <c r="E43" s="72">
        <f t="shared" si="1"/>
        <v>0</v>
      </c>
    </row>
    <row r="44" spans="1:5" ht="15.75" thickTop="1" x14ac:dyDescent="0.25">
      <c r="E44" s="61">
        <f>SUM(E11:E43)</f>
        <v>0</v>
      </c>
    </row>
    <row r="45" spans="1:5" x14ac:dyDescent="0.25">
      <c r="E45" s="68"/>
    </row>
  </sheetData>
  <mergeCells count="1">
    <mergeCell ref="A4:E7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Tracking</vt:lpstr>
      <vt:lpstr>Overview</vt:lpstr>
      <vt:lpstr>Gross Payroll by EE</vt:lpstr>
      <vt:lpstr>Current Year FTEs</vt:lpstr>
      <vt:lpstr>Prior Year FTEs</vt:lpstr>
      <vt:lpstr>Reduction in Salaries</vt:lpstr>
      <vt:lpstr>'Gross Payroll by EE'!Print_Area</vt:lpstr>
      <vt:lpstr>Overview!Print_Area</vt:lpstr>
      <vt:lpstr>'Prior Year FTEs'!Print_Area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Rongisch</dc:creator>
  <cp:lastModifiedBy>Steve Crittenden</cp:lastModifiedBy>
  <cp:lastPrinted>2020-05-08T13:52:18Z</cp:lastPrinted>
  <dcterms:created xsi:type="dcterms:W3CDTF">2020-04-14T18:04:45Z</dcterms:created>
  <dcterms:modified xsi:type="dcterms:W3CDTF">2020-05-21T18:22:39Z</dcterms:modified>
</cp:coreProperties>
</file>